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https://lifelinegedo-my.sharepoint.com/personal/a_adan_lifelineorganisation_org/Documents/Desktop/Tender-SHF/"/>
    </mc:Choice>
  </mc:AlternateContent>
  <xr:revisionPtr revIDLastSave="0" documentId="8_{FA9BB3C4-E95E-4F55-B2E7-0DBB064E7219}" xr6:coauthVersionLast="47" xr6:coauthVersionMax="47" xr10:uidLastSave="{00000000-0000-0000-0000-000000000000}"/>
  <bookViews>
    <workbookView xWindow="-110" yWindow="-110" windowWidth="19420" windowHeight="10300" xr2:uid="{D623E40A-6B16-4BB5-802C-376B4FB2454E}"/>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10" i="1" l="1"/>
  <c r="E112" i="1"/>
  <c r="E113" i="1"/>
  <c r="F112" i="1"/>
  <c r="F13" i="1"/>
  <c r="F14" i="1"/>
  <c r="F15" i="1"/>
  <c r="F105" i="1"/>
  <c r="E106" i="1" s="1"/>
  <c r="F106" i="1" s="1"/>
  <c r="F104" i="1"/>
  <c r="F102" i="1"/>
  <c r="F101" i="1"/>
  <c r="F100" i="1"/>
  <c r="F98" i="1"/>
  <c r="F97" i="1"/>
  <c r="F96" i="1"/>
  <c r="F95" i="1"/>
  <c r="F94" i="1"/>
  <c r="F93" i="1"/>
  <c r="F92" i="1"/>
  <c r="F85" i="1"/>
  <c r="F84" i="1"/>
  <c r="F83" i="1"/>
  <c r="F82" i="1"/>
  <c r="F81" i="1"/>
  <c r="F80" i="1"/>
  <c r="F79" i="1"/>
  <c r="C73" i="1"/>
  <c r="F70" i="1"/>
  <c r="F69" i="1"/>
  <c r="F68" i="1"/>
  <c r="F67" i="1"/>
  <c r="F66" i="1"/>
  <c r="F65" i="1"/>
  <c r="F64" i="1"/>
  <c r="F63" i="1"/>
  <c r="F62" i="1"/>
  <c r="F61" i="1"/>
  <c r="F60" i="1"/>
  <c r="F59" i="1"/>
  <c r="F58" i="1"/>
  <c r="F57" i="1"/>
  <c r="F56" i="1"/>
  <c r="F55" i="1"/>
  <c r="F54" i="1"/>
  <c r="F53" i="1"/>
  <c r="F52" i="1"/>
  <c r="F51" i="1"/>
  <c r="F50" i="1"/>
  <c r="F49" i="1"/>
  <c r="F34" i="1"/>
  <c r="F33" i="1"/>
  <c r="F32" i="1"/>
  <c r="A32" i="1"/>
  <c r="A33" i="1" s="1"/>
  <c r="A34" i="1" s="1"/>
  <c r="A35" i="1" s="1"/>
  <c r="F31" i="1"/>
  <c r="D28" i="1"/>
  <c r="F28" i="1" s="1"/>
  <c r="D26" i="1"/>
  <c r="D27" i="1" s="1"/>
  <c r="F24" i="1"/>
  <c r="F22" i="1"/>
  <c r="E20" i="1"/>
  <c r="F20" i="1" s="1"/>
  <c r="D12" i="1"/>
  <c r="F12" i="1" s="1"/>
  <c r="D11" i="1"/>
  <c r="F11" i="1" s="1"/>
  <c r="A11" i="1"/>
  <c r="A12" i="1" s="1"/>
  <c r="A13" i="1" s="1"/>
  <c r="A14" i="1" s="1"/>
  <c r="A15" i="1" s="1"/>
  <c r="D10" i="1"/>
  <c r="F10" i="1" s="1"/>
  <c r="F16" i="1" l="1"/>
  <c r="F39" i="1" s="1"/>
  <c r="F86" i="1"/>
  <c r="F71" i="1"/>
  <c r="E111" i="1" s="1"/>
  <c r="F111" i="1" s="1"/>
  <c r="D35" i="1"/>
  <c r="F35" i="1" s="1"/>
  <c r="F36" i="1" s="1"/>
  <c r="F41" i="1" s="1"/>
  <c r="F27" i="1"/>
  <c r="F26" i="1"/>
  <c r="F29" i="1" l="1"/>
  <c r="F40" i="1" s="1"/>
  <c r="F42" i="1" s="1"/>
  <c r="F73" i="1"/>
  <c r="F110" i="1" l="1"/>
  <c r="F114" i="1" s="1"/>
  <c r="F44" i="1"/>
</calcChain>
</file>

<file path=xl/sharedStrings.xml><?xml version="1.0" encoding="utf-8"?>
<sst xmlns="http://schemas.openxmlformats.org/spreadsheetml/2006/main" count="178" uniqueCount="115">
  <si>
    <t>ITEM</t>
  </si>
  <si>
    <t>DESCRIPTION</t>
  </si>
  <si>
    <t>UNIT</t>
  </si>
  <si>
    <t>QTY</t>
  </si>
  <si>
    <t>RATE</t>
  </si>
  <si>
    <t>AMOUNT</t>
  </si>
  <si>
    <t>BILL OF QUANTITY FOR CONSTRUCTION OF LATRINE FOR PEOPLE WITH SPECIAL NEEDS</t>
  </si>
  <si>
    <t>The contractor shall provide, erect and maintain all safety measures requirements according to specifications, work plan for all items should be submitted before starting any activity. The contractor is reminded to supply crushed machine ballast for any concrete works at the site.</t>
  </si>
  <si>
    <t>BILL NO 1:EXCAVATION AND EARTHWORKS</t>
  </si>
  <si>
    <t>Excavate a pit meashuring 1x1m to a depth of 600mm in normal soil to be approved by site Engineer</t>
  </si>
  <si>
    <t>cum</t>
  </si>
  <si>
    <t>Excavate a pit meashuring 1x1m from a depth of 600mm to a depth of 4000mm in hard and rocky soils to be approved by site Engineer</t>
  </si>
  <si>
    <t>Supply all materials and cast 50mm concrete for blinding concrete ratio 1:4:8</t>
  </si>
  <si>
    <t>Return fill in and ram excavated material around foundations as directed by Engineer on site</t>
  </si>
  <si>
    <t>Cart-away surplus excavated materials to where directed by Engineer</t>
  </si>
  <si>
    <t>Allow for keeping excavations free from undergroung, or storm water</t>
  </si>
  <si>
    <t>item</t>
  </si>
  <si>
    <t>Total Bill No.1 (Carried to Summary)</t>
  </si>
  <si>
    <t>BILL NO 2 SUBSTRUCTURE AND SUPERSTRUCTURE WORKS</t>
  </si>
  <si>
    <t>Concrete works</t>
  </si>
  <si>
    <t>Vibrated reinforced concrete 1:2:4 to:-</t>
  </si>
  <si>
    <t>Supply all materials and cast 150mm thick Slab</t>
  </si>
  <si>
    <t>Reinforcement details</t>
  </si>
  <si>
    <t>Supply and fix strip steel reinforcement BRCA142 including all cutting to size, binding wire and spacer blocks in strip to be placed according to the structural drawings provided or as advised by Structural Site Engineer</t>
  </si>
  <si>
    <t>sq.m</t>
  </si>
  <si>
    <t>Walling</t>
  </si>
  <si>
    <t>200mm thick natural  stone grade1 walling in cement sand mortar 1:3 with and including hoop-iron after every 2nd alternate course.</t>
  </si>
  <si>
    <t>Super sturcture</t>
  </si>
  <si>
    <t>Supply materials to consructuct super structure of latrine with 150mm thick block in cement sand mortar 1:4 with hoop iron in alteranate course</t>
  </si>
  <si>
    <t xml:space="preserve">Supply materials to plaster internal and external surface of super structure of in cement sand mortar 1:4 </t>
  </si>
  <si>
    <t>Supply materials for roofing with GI sheet, on timber support as approved by the site Engineer</t>
  </si>
  <si>
    <t>Total Bill No.2 (Carried to Summary)</t>
  </si>
  <si>
    <t>BILL NO 3 FINISHES</t>
  </si>
  <si>
    <t>Install a Metallic door with internal lock lockabe from inside</t>
  </si>
  <si>
    <t>NO</t>
  </si>
  <si>
    <t>Leveling and provision of drainage around the latrine</t>
  </si>
  <si>
    <t>SM</t>
  </si>
  <si>
    <t>Fabrication and provision 1inch diameter hand support rails at the entrance and insdide the tolilet as provided in the design</t>
  </si>
  <si>
    <t>Supply and install Commode tolilet seat as provided in the design and as apprved by the Site Engineer</t>
  </si>
  <si>
    <t>Painting internal and external surfaces with approved colour</t>
  </si>
  <si>
    <t>Total Bill No.3 (Carried to Summary)</t>
  </si>
  <si>
    <t>GRAND SUMMARY</t>
  </si>
  <si>
    <t>Excavation And Earthworks</t>
  </si>
  <si>
    <t xml:space="preserve">Substructure and Superstructure
</t>
  </si>
  <si>
    <t>Finishes</t>
  </si>
  <si>
    <t>Total for one [1] PWD Latrine</t>
  </si>
  <si>
    <t>Total for ten[15] latrines</t>
  </si>
  <si>
    <t>No</t>
  </si>
  <si>
    <t>Bill of Quantity for the Construction of household shared latrines</t>
  </si>
  <si>
    <t>Clearing and preparation of the site including cutting down and removal of top soil up to a depth of 150mm and disposed of as directed.</t>
  </si>
  <si>
    <r>
      <t>M</t>
    </r>
    <r>
      <rPr>
        <vertAlign val="superscript"/>
        <sz val="10"/>
        <color indexed="8"/>
        <rFont val="Aptos Narrow"/>
        <family val="2"/>
        <scheme val="minor"/>
      </rPr>
      <t>2</t>
    </r>
  </si>
  <si>
    <t>Pit excavation commencing at reduced levels depth and not exceeding 3.00m depth</t>
  </si>
  <si>
    <r>
      <t>M</t>
    </r>
    <r>
      <rPr>
        <vertAlign val="superscript"/>
        <sz val="10"/>
        <color indexed="8"/>
        <rFont val="Aptos Narrow"/>
        <family val="2"/>
        <scheme val="minor"/>
      </rPr>
      <t>3</t>
    </r>
  </si>
  <si>
    <t>Remove surplus excavated material from site</t>
  </si>
  <si>
    <t>Excavate trench commencing at reduced levels depth not exceeding 0.60m deep</t>
  </si>
  <si>
    <t xml:space="preserve">300 mm thick approved hardcore filling spread, well rammed and compacted in 150mm layers </t>
  </si>
  <si>
    <t>50mm Thick blinding (1:3:6)</t>
  </si>
  <si>
    <t>Backfill around foundation</t>
  </si>
  <si>
    <t>30 mm (1:2:4) For RCC Slab(Y8@150mm c/c)</t>
  </si>
  <si>
    <t xml:space="preserve">20 mm thick Plaster in 1:4 C/M </t>
  </si>
  <si>
    <t>10 mm PCC(1:2:4) for internal lining</t>
  </si>
  <si>
    <t>30 mm PCC (1:2:4) For RCC Rings cover</t>
  </si>
  <si>
    <t>Well seasoned hard wood Wall frames 75mm x 50mm</t>
  </si>
  <si>
    <t>M</t>
  </si>
  <si>
    <t>Well seasoned hard wood Rafters 75mm x 50mm</t>
  </si>
  <si>
    <t>Well seasoned hard wood Purlins 75mm x 50mm</t>
  </si>
  <si>
    <t>110mm Dia PVC Drain pipe</t>
  </si>
  <si>
    <t>110mm Dia HDPE Vent Pipe</t>
  </si>
  <si>
    <t>#28 C G Iron sheet ( 3000mm x 1000mm)</t>
  </si>
  <si>
    <t>Door Locks</t>
  </si>
  <si>
    <t>Nails</t>
  </si>
  <si>
    <t>Kg</t>
  </si>
  <si>
    <t>Carpenter Work</t>
  </si>
  <si>
    <t>No.</t>
  </si>
  <si>
    <t>Transportation Cost</t>
  </si>
  <si>
    <t>Marking of latrines with serial numbers and logos (LLG and Donor)</t>
  </si>
  <si>
    <t>Total for one [1] latrine</t>
  </si>
  <si>
    <t>Total for 85 latrines</t>
  </si>
  <si>
    <t>BOQ HAND WASHING FACILITY</t>
  </si>
  <si>
    <t>A</t>
  </si>
  <si>
    <t xml:space="preserve">CONSTRUCTION OF HAND WASHING FACILITY </t>
  </si>
  <si>
    <t>a) Supply and Install a 20 litre PVC storage Container</t>
  </si>
  <si>
    <t>b) Supply Peglar Tab (1/2")</t>
  </si>
  <si>
    <t>c) Supply back nut (1/2")</t>
  </si>
  <si>
    <t xml:space="preserve">Supply and Install a hand washing stand </t>
  </si>
  <si>
    <t>a) Provision of timber for hand washing stand</t>
  </si>
  <si>
    <t>as per the design specifications</t>
  </si>
  <si>
    <t>b) Assembly of the handwashing Facility</t>
  </si>
  <si>
    <t>LS</t>
  </si>
  <si>
    <t>Total for Construction each Handwashing Facility</t>
  </si>
  <si>
    <t>Purchase and installation of solar lighting for latrines</t>
  </si>
  <si>
    <t>BILL NO 1 INSTALLATION MATERIALS</t>
  </si>
  <si>
    <t>Solar Panels 200W</t>
  </si>
  <si>
    <t>PC</t>
  </si>
  <si>
    <t>Storage Batteries,250Ah,Waterproof and Maintenance-free</t>
  </si>
  <si>
    <t>Charge Controller, 20A-12v</t>
  </si>
  <si>
    <t>LED lights, LED chip light efficiency greater than 139 lm / W , LED 60W</t>
  </si>
  <si>
    <t>9.0 m light Pole, Stainless steel fasteners, Zinc coated</t>
  </si>
  <si>
    <t>Packaging and transport cost.</t>
  </si>
  <si>
    <t>Instalation costs including cables and sundries</t>
  </si>
  <si>
    <t>Base</t>
  </si>
  <si>
    <t>Concrete foundation foundation base M20</t>
  </si>
  <si>
    <t>CM</t>
  </si>
  <si>
    <t>Nut and round 650mm length x4</t>
  </si>
  <si>
    <t>SET</t>
  </si>
  <si>
    <t>Installation plate 300x300mm 3mm thick</t>
  </si>
  <si>
    <t>Sawnform work to:-</t>
  </si>
  <si>
    <t>Supply and fix formwork for sides base</t>
  </si>
  <si>
    <t>Cost for 1 street lamp</t>
  </si>
  <si>
    <t>Cost for 10 lamps</t>
  </si>
  <si>
    <t xml:space="preserve">PWD LATRINES </t>
  </si>
  <si>
    <t xml:space="preserve">HOUSEHOLD LATRINES
</t>
  </si>
  <si>
    <t xml:space="preserve">HANDWASHING FACILITY
</t>
  </si>
  <si>
    <t>GRAND TOTAL</t>
  </si>
  <si>
    <t xml:space="preserve">SOLAR LIGHTING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</si>
</sst>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quot;AED&quot;* #,##0.00_-;\-&quot;AED&quot;* #,##0.00_-;_-&quot;AED&quot;* &quot;-&quot;??_-;_-@_-"/>
    <numFmt numFmtId="165" formatCode="_(&quot;$&quot;* #,##0.00_);_(&quot;$&quot;* \(#,##0.00\);_(&quot;$&quot;* &quot;-&quot;??_);_(@_)"/>
    <numFmt numFmtId="166" formatCode="0.0"/>
  </numFmts>
  <fonts count="20">
    <font>
      <sz val="11"/>
      <color theme="1"/>
      <name val="Aptos Narrow"/>
      <family val="2"/>
      <scheme val="minor"/>
    </font>
    <font>
      <sz val="11"/>
      <color theme="1"/>
      <name val="Aptos Narrow"/>
      <family val="2"/>
      <scheme val="minor"/>
    </font>
    <font>
      <sz val="10"/>
      <color theme="1"/>
      <name val="Segoe UI"/>
      <family val="2"/>
    </font>
    <font>
      <sz val="10"/>
      <color theme="1"/>
      <name val="Aptos Narrow"/>
      <family val="2"/>
      <scheme val="minor"/>
    </font>
    <font>
      <b/>
      <sz val="10"/>
      <color theme="1"/>
      <name val="Aptos Narrow"/>
      <family val="2"/>
      <scheme val="minor"/>
    </font>
    <font>
      <sz val="10"/>
      <color theme="0"/>
      <name val="Aptos Narrow"/>
      <family val="2"/>
      <scheme val="minor"/>
    </font>
    <font>
      <sz val="10"/>
      <name val="Arial"/>
      <family val="2"/>
    </font>
    <font>
      <b/>
      <sz val="10"/>
      <name val="Aptos Narrow"/>
      <family val="2"/>
      <scheme val="minor"/>
    </font>
    <font>
      <i/>
      <sz val="10"/>
      <color rgb="FF000000"/>
      <name val="Aptos Narrow"/>
      <family val="2"/>
      <scheme val="minor"/>
    </font>
    <font>
      <sz val="10"/>
      <name val="Aptos Narrow"/>
      <family val="2"/>
      <scheme val="minor"/>
    </font>
    <font>
      <b/>
      <sz val="10"/>
      <color rgb="FF000000"/>
      <name val="Aptos Narrow"/>
      <family val="2"/>
      <scheme val="minor"/>
    </font>
    <font>
      <b/>
      <i/>
      <sz val="10"/>
      <name val="Aptos Narrow"/>
      <family val="2"/>
      <scheme val="minor"/>
    </font>
    <font>
      <i/>
      <u/>
      <sz val="10"/>
      <name val="Aptos Narrow"/>
      <family val="2"/>
      <scheme val="minor"/>
    </font>
    <font>
      <sz val="10"/>
      <color rgb="FF000000"/>
      <name val="Aptos Narrow"/>
      <family val="2"/>
      <scheme val="minor"/>
    </font>
    <font>
      <vertAlign val="superscript"/>
      <sz val="10"/>
      <color indexed="8"/>
      <name val="Aptos Narrow"/>
      <family val="2"/>
      <scheme val="minor"/>
    </font>
    <font>
      <b/>
      <sz val="10"/>
      <name val="Segoe UI"/>
      <family val="2"/>
    </font>
    <font>
      <sz val="10"/>
      <color rgb="FF000000"/>
      <name val="Segoe UI"/>
      <family val="2"/>
    </font>
    <font>
      <sz val="10"/>
      <name val="Segoe UI"/>
      <family val="2"/>
    </font>
    <font>
      <b/>
      <i/>
      <sz val="10"/>
      <name val="Segoe UI"/>
      <family val="2"/>
    </font>
    <font>
      <b/>
      <sz val="10"/>
      <color theme="1"/>
      <name val="Segoe UI"/>
      <family val="2"/>
    </font>
  </fonts>
  <fills count="7">
    <fill>
      <patternFill patternType="none"/>
    </fill>
    <fill>
      <patternFill patternType="gray125"/>
    </fill>
    <fill>
      <patternFill patternType="solid">
        <fgColor rgb="FF26269A"/>
        <bgColor indexed="64"/>
      </patternFill>
    </fill>
    <fill>
      <patternFill patternType="solid">
        <fgColor theme="0" tint="-0.249977111117893"/>
        <bgColor indexed="64"/>
      </patternFill>
    </fill>
    <fill>
      <patternFill patternType="solid">
        <fgColor theme="0"/>
        <bgColor indexed="64"/>
      </patternFill>
    </fill>
    <fill>
      <patternFill patternType="solid">
        <fgColor indexed="65"/>
        <bgColor indexed="64"/>
      </patternFill>
    </fill>
    <fill>
      <patternFill patternType="solid">
        <fgColor theme="0" tint="-4.9989318521683403E-2"/>
        <bgColor indexed="64"/>
      </patternFill>
    </fill>
  </fills>
  <borders count="34">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style="thin">
        <color rgb="FF000000"/>
      </right>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s>
  <cellStyleXfs count="4">
    <xf numFmtId="0" fontId="0" fillId="0" borderId="0"/>
    <xf numFmtId="43" fontId="1" fillId="0" borderId="0" applyFont="0" applyFill="0" applyBorder="0" applyAlignment="0" applyProtection="0"/>
    <xf numFmtId="164" fontId="1" fillId="0" borderId="0" applyFont="0" applyFill="0" applyBorder="0" applyAlignment="0" applyProtection="0"/>
    <xf numFmtId="0" fontId="6" fillId="0" borderId="0"/>
  </cellStyleXfs>
  <cellXfs count="144">
    <xf numFmtId="0" fontId="0" fillId="0" borderId="0" xfId="0"/>
    <xf numFmtId="0" fontId="3" fillId="0" borderId="0" xfId="0" applyFont="1"/>
    <xf numFmtId="0" fontId="3" fillId="2" borderId="1" xfId="0" applyFont="1" applyFill="1" applyBorder="1"/>
    <xf numFmtId="0" fontId="3" fillId="0" borderId="0" xfId="0" applyFont="1" applyAlignment="1">
      <alignment horizontal="center"/>
    </xf>
    <xf numFmtId="164" fontId="3" fillId="0" borderId="2" xfId="2" applyFont="1" applyBorder="1" applyAlignment="1">
      <alignment horizontal="left"/>
    </xf>
    <xf numFmtId="0" fontId="5" fillId="2" borderId="6" xfId="0" applyFont="1" applyFill="1" applyBorder="1" applyAlignment="1">
      <alignment horizontal="center" vertical="top" wrapText="1"/>
    </xf>
    <xf numFmtId="0" fontId="5" fillId="2" borderId="6" xfId="0" applyFont="1" applyFill="1" applyBorder="1" applyAlignment="1">
      <alignment horizontal="left" vertical="top" wrapText="1"/>
    </xf>
    <xf numFmtId="164" fontId="9" fillId="0" borderId="12" xfId="2" applyFont="1" applyFill="1" applyBorder="1" applyAlignment="1">
      <alignment horizontal="left" vertical="center"/>
    </xf>
    <xf numFmtId="0" fontId="9" fillId="0" borderId="10" xfId="3" applyFont="1" applyBorder="1" applyAlignment="1">
      <alignment horizontal="center" vertical="center"/>
    </xf>
    <xf numFmtId="0" fontId="9" fillId="0" borderId="11" xfId="3" applyFont="1" applyBorder="1" applyAlignment="1">
      <alignment vertical="center" wrapText="1"/>
    </xf>
    <xf numFmtId="0" fontId="9" fillId="0" borderId="11" xfId="3" applyFont="1" applyBorder="1" applyAlignment="1">
      <alignment horizontal="center" vertical="center"/>
    </xf>
    <xf numFmtId="4" fontId="9" fillId="0" borderId="11" xfId="3" applyNumberFormat="1" applyFont="1" applyBorder="1" applyAlignment="1">
      <alignment horizontal="center" vertical="center"/>
    </xf>
    <xf numFmtId="164" fontId="9" fillId="0" borderId="12" xfId="2" applyFont="1" applyBorder="1" applyAlignment="1">
      <alignment horizontal="left" vertical="center"/>
    </xf>
    <xf numFmtId="0" fontId="11" fillId="0" borderId="11" xfId="3" applyFont="1" applyBorder="1" applyAlignment="1">
      <alignment vertical="center" wrapText="1"/>
    </xf>
    <xf numFmtId="0" fontId="12" fillId="0" borderId="11" xfId="3" applyFont="1" applyBorder="1" applyAlignment="1">
      <alignment horizontal="left" vertical="center"/>
    </xf>
    <xf numFmtId="4" fontId="7" fillId="0" borderId="11" xfId="3" applyNumberFormat="1" applyFont="1" applyBorder="1" applyAlignment="1">
      <alignment horizontal="center" vertical="center"/>
    </xf>
    <xf numFmtId="0" fontId="9" fillId="0" borderId="11" xfId="3" applyFont="1" applyBorder="1" applyAlignment="1">
      <alignment horizontal="left" vertical="center"/>
    </xf>
    <xf numFmtId="0" fontId="9" fillId="4" borderId="11" xfId="3" applyFont="1" applyFill="1" applyBorder="1" applyAlignment="1">
      <alignment horizontal="left" vertical="center" wrapText="1"/>
    </xf>
    <xf numFmtId="0" fontId="9" fillId="4" borderId="11" xfId="3" applyFont="1" applyFill="1" applyBorder="1" applyAlignment="1">
      <alignment horizontal="center" vertical="center"/>
    </xf>
    <xf numFmtId="2" fontId="9" fillId="0" borderId="10" xfId="3" applyNumberFormat="1" applyFont="1" applyBorder="1" applyAlignment="1">
      <alignment horizontal="center" vertical="center"/>
    </xf>
    <xf numFmtId="0" fontId="9" fillId="0" borderId="11" xfId="3" applyFont="1" applyBorder="1" applyAlignment="1">
      <alignment vertical="center"/>
    </xf>
    <xf numFmtId="2" fontId="13" fillId="0" borderId="10" xfId="3" applyNumberFormat="1" applyFont="1" applyBorder="1" applyAlignment="1">
      <alignment horizontal="center" vertical="center"/>
    </xf>
    <xf numFmtId="0" fontId="3" fillId="0" borderId="11" xfId="0" applyFont="1" applyBorder="1" applyAlignment="1">
      <alignment wrapText="1"/>
    </xf>
    <xf numFmtId="0" fontId="13" fillId="0" borderId="11" xfId="3" applyFont="1" applyBorder="1" applyAlignment="1">
      <alignment horizontal="center" vertical="center"/>
    </xf>
    <xf numFmtId="0" fontId="10" fillId="0" borderId="10" xfId="3" applyFont="1" applyBorder="1" applyAlignment="1">
      <alignment horizontal="center" vertical="center"/>
    </xf>
    <xf numFmtId="4" fontId="9" fillId="5" borderId="11" xfId="3" applyNumberFormat="1" applyFont="1" applyFill="1" applyBorder="1" applyAlignment="1">
      <alignment horizontal="center" vertical="center" wrapText="1"/>
    </xf>
    <xf numFmtId="0" fontId="9" fillId="0" borderId="11" xfId="3" applyFont="1" applyBorder="1" applyAlignment="1">
      <alignment horizontal="left" vertical="top" wrapText="1"/>
    </xf>
    <xf numFmtId="0" fontId="9" fillId="0" borderId="13" xfId="3" applyFont="1" applyBorder="1" applyAlignment="1">
      <alignment horizontal="center" vertical="center"/>
    </xf>
    <xf numFmtId="0" fontId="7" fillId="0" borderId="14" xfId="3" applyFont="1" applyBorder="1" applyAlignment="1">
      <alignment vertical="center"/>
    </xf>
    <xf numFmtId="0" fontId="9" fillId="0" borderId="14" xfId="3" applyFont="1" applyBorder="1" applyAlignment="1">
      <alignment vertical="center"/>
    </xf>
    <xf numFmtId="4" fontId="9" fillId="0" borderId="14" xfId="3" applyNumberFormat="1" applyFont="1" applyBorder="1" applyAlignment="1">
      <alignment horizontal="center" vertical="center"/>
    </xf>
    <xf numFmtId="0" fontId="9" fillId="0" borderId="0" xfId="3" applyFont="1" applyAlignment="1">
      <alignment horizontal="center" vertical="center"/>
    </xf>
    <xf numFmtId="0" fontId="7" fillId="0" borderId="0" xfId="3" applyFont="1" applyAlignment="1">
      <alignment vertical="center"/>
    </xf>
    <xf numFmtId="0" fontId="9" fillId="0" borderId="0" xfId="3" applyFont="1" applyAlignment="1">
      <alignment vertical="center"/>
    </xf>
    <xf numFmtId="4" fontId="9" fillId="0" borderId="0" xfId="3" applyNumberFormat="1" applyFont="1" applyAlignment="1">
      <alignment horizontal="center" vertical="center"/>
    </xf>
    <xf numFmtId="164" fontId="9" fillId="0" borderId="0" xfId="2" applyFont="1" applyBorder="1" applyAlignment="1">
      <alignment horizontal="left" vertical="center"/>
    </xf>
    <xf numFmtId="0" fontId="13" fillId="0" borderId="11" xfId="0" applyFont="1" applyBorder="1" applyAlignment="1">
      <alignment vertical="center" wrapText="1"/>
    </xf>
    <xf numFmtId="0" fontId="10" fillId="0" borderId="11" xfId="0" applyFont="1" applyBorder="1" applyAlignment="1">
      <alignment horizontal="left" vertical="center" wrapText="1"/>
    </xf>
    <xf numFmtId="0" fontId="13" fillId="0" borderId="11" xfId="0" applyFont="1" applyBorder="1" applyAlignment="1">
      <alignment horizontal="center" vertical="center" wrapText="1"/>
    </xf>
    <xf numFmtId="164" fontId="3" fillId="0" borderId="0" xfId="2" applyFont="1" applyAlignment="1">
      <alignment horizontal="left"/>
    </xf>
    <xf numFmtId="0" fontId="13" fillId="0" borderId="11" xfId="0" applyFont="1" applyBorder="1" applyAlignment="1">
      <alignment horizontal="right" vertical="center" wrapText="1"/>
    </xf>
    <xf numFmtId="0" fontId="3" fillId="0" borderId="11" xfId="0" applyFont="1" applyBorder="1" applyAlignment="1">
      <alignment vertical="center" wrapText="1"/>
    </xf>
    <xf numFmtId="0" fontId="7" fillId="0" borderId="7" xfId="0" applyFont="1" applyBorder="1"/>
    <xf numFmtId="0" fontId="7" fillId="0" borderId="16" xfId="0" applyFont="1" applyBorder="1"/>
    <xf numFmtId="0" fontId="9" fillId="0" borderId="8" xfId="0" applyFont="1" applyBorder="1"/>
    <xf numFmtId="0" fontId="9" fillId="0" borderId="17" xfId="0" applyFont="1" applyBorder="1" applyAlignment="1">
      <alignment horizontal="center"/>
    </xf>
    <xf numFmtId="0" fontId="9" fillId="0" borderId="18" xfId="0" applyFont="1" applyBorder="1"/>
    <xf numFmtId="0" fontId="9" fillId="0" borderId="19" xfId="0" applyFont="1" applyBorder="1"/>
    <xf numFmtId="0" fontId="9" fillId="0" borderId="20" xfId="0" applyFont="1" applyBorder="1"/>
    <xf numFmtId="0" fontId="9" fillId="6" borderId="21" xfId="0" applyFont="1" applyFill="1" applyBorder="1"/>
    <xf numFmtId="0" fontId="7" fillId="6" borderId="22" xfId="0" applyFont="1" applyFill="1" applyBorder="1" applyAlignment="1">
      <alignment horizontal="right"/>
    </xf>
    <xf numFmtId="0" fontId="9" fillId="6" borderId="22" xfId="0" applyFont="1" applyFill="1" applyBorder="1"/>
    <xf numFmtId="0" fontId="9" fillId="6" borderId="22" xfId="0" applyFont="1" applyFill="1" applyBorder="1" applyAlignment="1">
      <alignment horizontal="center"/>
    </xf>
    <xf numFmtId="165" fontId="9" fillId="6" borderId="23" xfId="0" applyNumberFormat="1" applyFont="1" applyFill="1" applyBorder="1" applyAlignment="1">
      <alignment horizontal="left"/>
    </xf>
    <xf numFmtId="0" fontId="2" fillId="0" borderId="27" xfId="0" applyFont="1" applyBorder="1" applyAlignment="1">
      <alignment horizontal="left" vertical="center" wrapText="1"/>
    </xf>
    <xf numFmtId="166" fontId="16" fillId="0" borderId="27" xfId="0" applyNumberFormat="1" applyFont="1" applyBorder="1" applyAlignment="1">
      <alignment horizontal="center" vertical="top" shrinkToFit="1"/>
    </xf>
    <xf numFmtId="0" fontId="17" fillId="0" borderId="27" xfId="0" applyFont="1" applyBorder="1" applyAlignment="1">
      <alignment horizontal="left" vertical="top" wrapText="1"/>
    </xf>
    <xf numFmtId="0" fontId="17" fillId="0" borderId="27" xfId="0" applyFont="1" applyBorder="1" applyAlignment="1">
      <alignment horizontal="center" vertical="top" wrapText="1"/>
    </xf>
    <xf numFmtId="2" fontId="16" fillId="0" borderId="27" xfId="0" applyNumberFormat="1" applyFont="1" applyBorder="1" applyAlignment="1">
      <alignment horizontal="center" vertical="top" shrinkToFit="1"/>
    </xf>
    <xf numFmtId="0" fontId="2" fillId="0" borderId="27" xfId="0" applyFont="1" applyBorder="1" applyAlignment="1">
      <alignment horizontal="center" vertical="center" wrapText="1"/>
    </xf>
    <xf numFmtId="0" fontId="18" fillId="0" borderId="27" xfId="0" applyFont="1" applyBorder="1" applyAlignment="1">
      <alignment horizontal="left" vertical="top" wrapText="1"/>
    </xf>
    <xf numFmtId="0" fontId="17" fillId="0" borderId="28" xfId="0" applyFont="1" applyBorder="1" applyAlignment="1">
      <alignment horizontal="left" vertical="top" wrapText="1"/>
    </xf>
    <xf numFmtId="0" fontId="17" fillId="0" borderId="28" xfId="0" applyFont="1" applyBorder="1" applyAlignment="1">
      <alignment horizontal="center" vertical="top" wrapText="1"/>
    </xf>
    <xf numFmtId="2" fontId="16" fillId="0" borderId="28" xfId="0" applyNumberFormat="1" applyFont="1" applyBorder="1" applyAlignment="1">
      <alignment horizontal="center" vertical="top" shrinkToFit="1"/>
    </xf>
    <xf numFmtId="0" fontId="2" fillId="0" borderId="24" xfId="0" applyFont="1" applyBorder="1" applyAlignment="1">
      <alignment horizontal="left" vertical="center" wrapText="1"/>
    </xf>
    <xf numFmtId="0" fontId="15" fillId="0" borderId="11" xfId="0" applyFont="1" applyBorder="1" applyAlignment="1">
      <alignment horizontal="left" vertical="top" wrapText="1"/>
    </xf>
    <xf numFmtId="0" fontId="19" fillId="0" borderId="11" xfId="0" applyFont="1" applyBorder="1" applyAlignment="1">
      <alignment horizontal="center" vertical="center" wrapText="1"/>
    </xf>
    <xf numFmtId="0" fontId="2" fillId="0" borderId="11" xfId="0" applyFont="1" applyBorder="1" applyAlignment="1">
      <alignment horizontal="center" vertical="center" wrapText="1"/>
    </xf>
    <xf numFmtId="0" fontId="4" fillId="0" borderId="11" xfId="0" applyFont="1" applyBorder="1"/>
    <xf numFmtId="0" fontId="4" fillId="0" borderId="11" xfId="0" applyFont="1" applyBorder="1" applyAlignment="1">
      <alignment horizontal="center"/>
    </xf>
    <xf numFmtId="0" fontId="3" fillId="0" borderId="0" xfId="0" applyFont="1" applyAlignment="1">
      <alignment horizontal="left"/>
    </xf>
    <xf numFmtId="0" fontId="7" fillId="0" borderId="10" xfId="3" applyFont="1" applyBorder="1" applyAlignment="1">
      <alignment horizontal="center" vertical="center"/>
    </xf>
    <xf numFmtId="0" fontId="7" fillId="0" borderId="11" xfId="3" applyFont="1" applyBorder="1" applyAlignment="1">
      <alignment horizontal="center" vertical="center"/>
    </xf>
    <xf numFmtId="165" fontId="9" fillId="0" borderId="12" xfId="2" applyNumberFormat="1" applyFont="1" applyBorder="1" applyAlignment="1">
      <alignment horizontal="left" vertical="center"/>
    </xf>
    <xf numFmtId="165" fontId="7" fillId="0" borderId="12" xfId="2" applyNumberFormat="1" applyFont="1" applyFill="1" applyBorder="1" applyAlignment="1">
      <alignment horizontal="left" vertical="center"/>
    </xf>
    <xf numFmtId="165" fontId="9" fillId="0" borderId="11" xfId="2" applyNumberFormat="1" applyFont="1" applyBorder="1" applyAlignment="1">
      <alignment horizontal="center" vertical="center"/>
    </xf>
    <xf numFmtId="165" fontId="9" fillId="0" borderId="12" xfId="2" applyNumberFormat="1" applyFont="1" applyFill="1" applyBorder="1" applyAlignment="1">
      <alignment horizontal="left" vertical="center"/>
    </xf>
    <xf numFmtId="165" fontId="9" fillId="0" borderId="15" xfId="2" applyNumberFormat="1" applyFont="1" applyBorder="1" applyAlignment="1">
      <alignment horizontal="left" vertical="center"/>
    </xf>
    <xf numFmtId="165" fontId="10" fillId="0" borderId="11" xfId="2" applyNumberFormat="1" applyFont="1" applyBorder="1" applyAlignment="1">
      <alignment horizontal="left" vertical="center" wrapText="1"/>
    </xf>
    <xf numFmtId="165" fontId="13" fillId="0" borderId="11" xfId="2" applyNumberFormat="1" applyFont="1" applyBorder="1" applyAlignment="1">
      <alignment horizontal="left" vertical="center" wrapText="1"/>
    </xf>
    <xf numFmtId="165" fontId="13" fillId="0" borderId="11" xfId="2" applyNumberFormat="1" applyFont="1" applyFill="1" applyBorder="1" applyAlignment="1">
      <alignment horizontal="left" vertical="center" wrapText="1"/>
    </xf>
    <xf numFmtId="165" fontId="3" fillId="0" borderId="0" xfId="2" applyNumberFormat="1" applyFont="1" applyAlignment="1">
      <alignment horizontal="left"/>
    </xf>
    <xf numFmtId="165" fontId="9" fillId="0" borderId="17" xfId="0" applyNumberFormat="1" applyFont="1" applyBorder="1" applyAlignment="1">
      <alignment horizontal="left"/>
    </xf>
    <xf numFmtId="165" fontId="3" fillId="0" borderId="0" xfId="0" applyNumberFormat="1" applyFont="1" applyAlignment="1">
      <alignment horizontal="left"/>
    </xf>
    <xf numFmtId="165" fontId="2" fillId="0" borderId="27" xfId="0" applyNumberFormat="1" applyFont="1" applyBorder="1" applyAlignment="1">
      <alignment horizontal="left" vertical="center" wrapText="1"/>
    </xf>
    <xf numFmtId="165" fontId="2" fillId="0" borderId="27" xfId="1" applyNumberFormat="1" applyFont="1" applyFill="1" applyBorder="1" applyAlignment="1">
      <alignment horizontal="left" vertical="center" wrapText="1"/>
    </xf>
    <xf numFmtId="165" fontId="2" fillId="0" borderId="28" xfId="1" applyNumberFormat="1" applyFont="1" applyFill="1" applyBorder="1" applyAlignment="1">
      <alignment horizontal="left" vertical="center" wrapText="1"/>
    </xf>
    <xf numFmtId="165" fontId="4" fillId="0" borderId="11" xfId="0" applyNumberFormat="1" applyFont="1" applyBorder="1" applyAlignment="1">
      <alignment horizontal="left"/>
    </xf>
    <xf numFmtId="165" fontId="7" fillId="0" borderId="15" xfId="2" applyNumberFormat="1" applyFont="1" applyBorder="1" applyAlignment="1">
      <alignment horizontal="left" vertical="center"/>
    </xf>
    <xf numFmtId="165" fontId="3" fillId="0" borderId="0" xfId="2" applyNumberFormat="1" applyFont="1" applyBorder="1"/>
    <xf numFmtId="165" fontId="5" fillId="2" borderId="6" xfId="0" applyNumberFormat="1" applyFont="1" applyFill="1" applyBorder="1" applyAlignment="1">
      <alignment horizontal="center" vertical="top" wrapText="1"/>
    </xf>
    <xf numFmtId="165" fontId="9" fillId="0" borderId="11" xfId="2" applyNumberFormat="1" applyFont="1" applyBorder="1" applyAlignment="1">
      <alignment vertical="center"/>
    </xf>
    <xf numFmtId="165" fontId="7" fillId="0" borderId="11" xfId="2" applyNumberFormat="1" applyFont="1" applyBorder="1" applyAlignment="1">
      <alignment horizontal="center" vertical="center"/>
    </xf>
    <xf numFmtId="165" fontId="9" fillId="4" borderId="11" xfId="2" applyNumberFormat="1" applyFont="1" applyFill="1" applyBorder="1" applyAlignment="1">
      <alignment horizontal="center" vertical="center"/>
    </xf>
    <xf numFmtId="165" fontId="9" fillId="0" borderId="11" xfId="2" applyNumberFormat="1" applyFont="1" applyFill="1" applyBorder="1" applyAlignment="1">
      <alignment vertical="center"/>
    </xf>
    <xf numFmtId="165" fontId="3" fillId="0" borderId="14" xfId="2" applyNumberFormat="1" applyFont="1" applyBorder="1" applyAlignment="1">
      <alignment vertical="center"/>
    </xf>
    <xf numFmtId="165" fontId="3" fillId="0" borderId="0" xfId="2" applyNumberFormat="1" applyFont="1" applyBorder="1" applyAlignment="1">
      <alignment vertical="center"/>
    </xf>
    <xf numFmtId="165" fontId="13" fillId="0" borderId="11" xfId="2" applyNumberFormat="1" applyFont="1" applyBorder="1" applyAlignment="1">
      <alignment vertical="center" wrapText="1"/>
    </xf>
    <xf numFmtId="165" fontId="3" fillId="0" borderId="0" xfId="2" applyNumberFormat="1" applyFont="1"/>
    <xf numFmtId="165" fontId="13" fillId="0" borderId="11" xfId="2" applyNumberFormat="1" applyFont="1" applyBorder="1" applyAlignment="1">
      <alignment horizontal="center" vertical="center" wrapText="1"/>
    </xf>
    <xf numFmtId="165" fontId="13" fillId="0" borderId="11" xfId="2" applyNumberFormat="1" applyFont="1" applyFill="1" applyBorder="1" applyAlignment="1">
      <alignment horizontal="center" vertical="center" wrapText="1"/>
    </xf>
    <xf numFmtId="165" fontId="9" fillId="0" borderId="8" xfId="0" applyNumberFormat="1" applyFont="1" applyBorder="1"/>
    <xf numFmtId="165" fontId="9" fillId="6" borderId="22" xfId="0" applyNumberFormat="1" applyFont="1" applyFill="1" applyBorder="1"/>
    <xf numFmtId="165" fontId="3" fillId="0" borderId="0" xfId="0" applyNumberFormat="1" applyFont="1"/>
    <xf numFmtId="165" fontId="2" fillId="0" borderId="11" xfId="1" applyNumberFormat="1" applyFont="1" applyFill="1" applyBorder="1" applyAlignment="1">
      <alignment horizontal="left" vertical="center" wrapText="1"/>
    </xf>
    <xf numFmtId="165" fontId="4" fillId="0" borderId="11" xfId="0" applyNumberFormat="1" applyFont="1" applyBorder="1"/>
    <xf numFmtId="165" fontId="7" fillId="0" borderId="11" xfId="3" applyNumberFormat="1" applyFont="1" applyBorder="1" applyAlignment="1">
      <alignment horizontal="center" vertical="center"/>
    </xf>
    <xf numFmtId="0" fontId="13" fillId="0" borderId="0" xfId="0" applyFont="1" applyBorder="1" applyAlignment="1">
      <alignment vertical="center" wrapText="1"/>
    </xf>
    <xf numFmtId="0" fontId="10" fillId="0" borderId="0" xfId="0" applyFont="1" applyBorder="1" applyAlignment="1">
      <alignment horizontal="left" vertical="center" wrapText="1"/>
    </xf>
    <xf numFmtId="0" fontId="13" fillId="0" borderId="0" xfId="0" applyFont="1" applyBorder="1" applyAlignment="1">
      <alignment horizontal="center" vertical="center" wrapText="1"/>
    </xf>
    <xf numFmtId="165" fontId="13" fillId="0" borderId="0" xfId="2" applyNumberFormat="1" applyFont="1" applyBorder="1" applyAlignment="1">
      <alignment vertical="center" wrapText="1"/>
    </xf>
    <xf numFmtId="165" fontId="10" fillId="0" borderId="0" xfId="2" applyNumberFormat="1" applyFont="1" applyBorder="1" applyAlignment="1">
      <alignment horizontal="left" vertical="center" wrapText="1"/>
    </xf>
    <xf numFmtId="0" fontId="9" fillId="0" borderId="19" xfId="3" applyFont="1" applyBorder="1" applyAlignment="1">
      <alignment horizontal="center" vertical="center"/>
    </xf>
    <xf numFmtId="0" fontId="9" fillId="0" borderId="32" xfId="3" applyFont="1" applyBorder="1" applyAlignment="1">
      <alignment vertical="center"/>
    </xf>
    <xf numFmtId="0" fontId="13" fillId="0" borderId="32" xfId="0" applyFont="1" applyBorder="1" applyAlignment="1">
      <alignment horizontal="center" vertical="center" wrapText="1"/>
    </xf>
    <xf numFmtId="165" fontId="9" fillId="0" borderId="32" xfId="2" applyNumberFormat="1" applyFont="1" applyBorder="1" applyAlignment="1">
      <alignment vertical="center"/>
    </xf>
    <xf numFmtId="165" fontId="9" fillId="0" borderId="33" xfId="2" applyNumberFormat="1" applyFont="1" applyBorder="1" applyAlignment="1">
      <alignment horizontal="left" vertical="center"/>
    </xf>
    <xf numFmtId="0" fontId="7" fillId="0" borderId="10" xfId="3" applyFont="1" applyBorder="1" applyAlignment="1">
      <alignment horizontal="center" vertical="center"/>
    </xf>
    <xf numFmtId="0" fontId="7" fillId="0" borderId="11" xfId="3" applyFont="1" applyBorder="1" applyAlignment="1">
      <alignment horizontal="center" vertical="center"/>
    </xf>
    <xf numFmtId="0" fontId="4" fillId="0" borderId="1" xfId="0" applyFont="1" applyBorder="1" applyAlignment="1">
      <alignment horizontal="center"/>
    </xf>
    <xf numFmtId="0" fontId="4" fillId="0" borderId="0" xfId="0" applyFont="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7" fillId="3" borderId="7" xfId="3" applyFont="1" applyFill="1" applyBorder="1" applyAlignment="1">
      <alignment horizontal="center" vertical="center" wrapText="1"/>
    </xf>
    <xf numFmtId="0" fontId="7" fillId="3" borderId="8" xfId="3" applyFont="1" applyFill="1" applyBorder="1" applyAlignment="1">
      <alignment horizontal="center" vertical="center" wrapText="1"/>
    </xf>
    <xf numFmtId="0" fontId="7" fillId="3" borderId="9" xfId="3" applyFont="1" applyFill="1" applyBorder="1" applyAlignment="1">
      <alignment horizontal="center" vertical="center" wrapText="1"/>
    </xf>
    <xf numFmtId="0" fontId="8" fillId="0" borderId="10" xfId="3" applyFont="1" applyBorder="1" applyAlignment="1">
      <alignment horizontal="left" vertical="center" wrapText="1"/>
    </xf>
    <xf numFmtId="0" fontId="8" fillId="0" borderId="11" xfId="3" applyFont="1" applyBorder="1" applyAlignment="1">
      <alignment horizontal="left" vertical="center" wrapText="1"/>
    </xf>
    <xf numFmtId="0" fontId="8" fillId="0" borderId="12" xfId="3" applyFont="1" applyBorder="1" applyAlignment="1">
      <alignment horizontal="left" vertical="center" wrapText="1"/>
    </xf>
    <xf numFmtId="0" fontId="7" fillId="0" borderId="10" xfId="3" applyFont="1" applyBorder="1" applyAlignment="1">
      <alignment horizontal="left" vertical="center"/>
    </xf>
    <xf numFmtId="0" fontId="7" fillId="0" borderId="11" xfId="3" applyFont="1" applyBorder="1" applyAlignment="1">
      <alignment horizontal="left" vertical="center"/>
    </xf>
    <xf numFmtId="0" fontId="10" fillId="0" borderId="10" xfId="3" applyFont="1" applyBorder="1" applyAlignment="1">
      <alignment horizontal="center" vertical="center"/>
    </xf>
    <xf numFmtId="0" fontId="10" fillId="0" borderId="11" xfId="3" applyFont="1" applyBorder="1" applyAlignment="1">
      <alignment horizontal="center" vertical="center"/>
    </xf>
    <xf numFmtId="2" fontId="9" fillId="0" borderId="10" xfId="3" applyNumberFormat="1" applyFont="1" applyBorder="1" applyAlignment="1">
      <alignment horizontal="center" vertical="center"/>
    </xf>
    <xf numFmtId="2" fontId="9" fillId="0" borderId="11" xfId="3" applyNumberFormat="1" applyFont="1" applyBorder="1" applyAlignment="1">
      <alignment horizontal="center" vertical="center"/>
    </xf>
    <xf numFmtId="2" fontId="9" fillId="0" borderId="12" xfId="3" applyNumberFormat="1" applyFont="1" applyBorder="1" applyAlignment="1">
      <alignment horizontal="center" vertical="center"/>
    </xf>
    <xf numFmtId="0" fontId="15" fillId="0" borderId="24" xfId="0" applyFont="1" applyBorder="1" applyAlignment="1">
      <alignment horizontal="left" vertical="top" wrapText="1"/>
    </xf>
    <xf numFmtId="0" fontId="15" fillId="0" borderId="25" xfId="0" applyFont="1" applyBorder="1" applyAlignment="1">
      <alignment horizontal="left" vertical="top" wrapText="1"/>
    </xf>
    <xf numFmtId="0" fontId="15" fillId="0" borderId="26" xfId="0" applyFont="1" applyBorder="1" applyAlignment="1">
      <alignment horizontal="left" vertical="top" wrapText="1"/>
    </xf>
    <xf numFmtId="0" fontId="7" fillId="0" borderId="29" xfId="3" applyFont="1" applyBorder="1" applyAlignment="1">
      <alignment horizontal="center" vertical="center"/>
    </xf>
    <xf numFmtId="0" fontId="7" fillId="0" borderId="30" xfId="3" applyFont="1" applyBorder="1" applyAlignment="1">
      <alignment horizontal="center" vertical="center"/>
    </xf>
    <xf numFmtId="0" fontId="7" fillId="0" borderId="31" xfId="3" applyFont="1" applyBorder="1" applyAlignment="1">
      <alignment horizontal="center" vertical="center"/>
    </xf>
  </cellXfs>
  <cellStyles count="4">
    <cellStyle name="Comma" xfId="1" builtinId="3"/>
    <cellStyle name="Currency" xfId="2" builtinId="4"/>
    <cellStyle name="Normal" xfId="0" builtinId="0"/>
    <cellStyle name="Normal 20 2" xfId="3" xr:uid="{13D360E0-8E93-4B22-846A-3856BF218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image002.png@01D3309C.119ADEB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936515</xdr:colOff>
      <xdr:row>1</xdr:row>
      <xdr:rowOff>24415</xdr:rowOff>
    </xdr:from>
    <xdr:to>
      <xdr:col>5</xdr:col>
      <xdr:colOff>670691</xdr:colOff>
      <xdr:row>4</xdr:row>
      <xdr:rowOff>40455</xdr:rowOff>
    </xdr:to>
    <xdr:pic>
      <xdr:nvPicPr>
        <xdr:cNvPr id="2" name="Picture 1" descr="Description: LLG LOGO">
          <a:extLst>
            <a:ext uri="{FF2B5EF4-FFF2-40B4-BE49-F238E27FC236}">
              <a16:creationId xmlns:a16="http://schemas.microsoft.com/office/drawing/2014/main" id="{3CA2FEAA-CEAE-4F8B-B00D-E0FCC0FDC2CF}"/>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5692665" y="433990"/>
          <a:ext cx="1416926" cy="597065"/>
        </a:xfrm>
        <a:prstGeom prst="rect">
          <a:avLst/>
        </a:prstGeom>
        <a:noFill/>
        <a:ln>
          <a:noFill/>
        </a:ln>
      </xdr:spPr>
    </xdr:pic>
    <xdr:clientData/>
  </xdr:twoCellAnchor>
  <xdr:twoCellAnchor editAs="oneCell">
    <xdr:from>
      <xdr:col>1</xdr:col>
      <xdr:colOff>48939</xdr:colOff>
      <xdr:row>1</xdr:row>
      <xdr:rowOff>90324</xdr:rowOff>
    </xdr:from>
    <xdr:to>
      <xdr:col>1</xdr:col>
      <xdr:colOff>2192064</xdr:colOff>
      <xdr:row>4</xdr:row>
      <xdr:rowOff>1589</xdr:rowOff>
    </xdr:to>
    <xdr:pic>
      <xdr:nvPicPr>
        <xdr:cNvPr id="3" name="Picture 2">
          <a:extLst>
            <a:ext uri="{FF2B5EF4-FFF2-40B4-BE49-F238E27FC236}">
              <a16:creationId xmlns:a16="http://schemas.microsoft.com/office/drawing/2014/main" id="{EF46C291-BD13-462C-AFF1-ACEE9E8C222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9314" y="499899"/>
          <a:ext cx="2139950" cy="4922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70005-0C64-4F86-947F-065D4435897A}">
  <dimension ref="A1:F114"/>
  <sheetViews>
    <sheetView tabSelected="1" topLeftCell="A80" workbookViewId="0">
      <selection activeCell="J98" sqref="J98"/>
    </sheetView>
  </sheetViews>
  <sheetFormatPr defaultColWidth="9.1640625" defaultRowHeight="12.5"/>
  <cols>
    <col min="1" max="1" width="6.83203125" style="1" customWidth="1"/>
    <col min="2" max="2" width="52.83203125" style="1" customWidth="1"/>
    <col min="3" max="3" width="11.58203125" style="1" bestFit="1" customWidth="1"/>
    <col min="4" max="4" width="14.25" style="3" customWidth="1"/>
    <col min="5" max="5" width="11" style="103" bestFit="1" customWidth="1"/>
    <col min="6" max="6" width="12.25" style="70" customWidth="1"/>
    <col min="7" max="7" width="9.1640625" style="1"/>
    <col min="8" max="9" width="0" style="1" hidden="1" customWidth="1"/>
    <col min="10" max="16384" width="9.1640625" style="1"/>
  </cols>
  <sheetData>
    <row r="1" spans="1:6">
      <c r="A1" s="2"/>
      <c r="E1" s="89"/>
      <c r="F1" s="4"/>
    </row>
    <row r="2" spans="1:6">
      <c r="A2" s="119"/>
      <c r="B2" s="120"/>
      <c r="C2" s="120"/>
      <c r="D2" s="120"/>
      <c r="E2" s="120"/>
      <c r="F2" s="121"/>
    </row>
    <row r="3" spans="1:6">
      <c r="A3" s="119"/>
      <c r="B3" s="120"/>
      <c r="C3" s="120"/>
      <c r="D3" s="120"/>
      <c r="E3" s="120"/>
      <c r="F3" s="121"/>
    </row>
    <row r="4" spans="1:6">
      <c r="A4" s="119"/>
      <c r="B4" s="120"/>
      <c r="C4" s="120"/>
      <c r="D4" s="120"/>
      <c r="E4" s="120"/>
      <c r="F4" s="121"/>
    </row>
    <row r="5" spans="1:6" ht="13" thickBot="1">
      <c r="A5" s="122"/>
      <c r="B5" s="123"/>
      <c r="C5" s="123"/>
      <c r="D5" s="123"/>
      <c r="E5" s="123"/>
      <c r="F5" s="124"/>
    </row>
    <row r="6" spans="1:6" ht="13" thickBot="1">
      <c r="A6" s="5" t="s">
        <v>0</v>
      </c>
      <c r="B6" s="5" t="s">
        <v>1</v>
      </c>
      <c r="C6" s="5" t="s">
        <v>2</v>
      </c>
      <c r="D6" s="5" t="s">
        <v>3</v>
      </c>
      <c r="E6" s="90" t="s">
        <v>4</v>
      </c>
      <c r="F6" s="6" t="s">
        <v>5</v>
      </c>
    </row>
    <row r="7" spans="1:6" ht="13">
      <c r="A7" s="125" t="s">
        <v>6</v>
      </c>
      <c r="B7" s="126"/>
      <c r="C7" s="126"/>
      <c r="D7" s="126"/>
      <c r="E7" s="126"/>
      <c r="F7" s="127"/>
    </row>
    <row r="8" spans="1:6" ht="44.5" customHeight="1">
      <c r="A8" s="128" t="s">
        <v>7</v>
      </c>
      <c r="B8" s="129"/>
      <c r="C8" s="129"/>
      <c r="D8" s="129"/>
      <c r="E8" s="129"/>
      <c r="F8" s="130"/>
    </row>
    <row r="9" spans="1:6" ht="13">
      <c r="A9" s="131" t="s">
        <v>8</v>
      </c>
      <c r="B9" s="132"/>
      <c r="C9" s="132"/>
      <c r="D9" s="132"/>
      <c r="E9" s="132"/>
      <c r="F9" s="7"/>
    </row>
    <row r="10" spans="1:6" ht="25">
      <c r="A10" s="8">
        <v>1.1000000000000001</v>
      </c>
      <c r="B10" s="9" t="s">
        <v>9</v>
      </c>
      <c r="C10" s="10" t="s">
        <v>10</v>
      </c>
      <c r="D10" s="11">
        <f>1*1*0.6</f>
        <v>0.6</v>
      </c>
      <c r="E10" s="75"/>
      <c r="F10" s="73">
        <f t="shared" ref="F10:F15" si="0">D10*E10</f>
        <v>0</v>
      </c>
    </row>
    <row r="11" spans="1:6" ht="25">
      <c r="A11" s="8">
        <f>A10+0.1</f>
        <v>1.2000000000000002</v>
      </c>
      <c r="B11" s="9" t="s">
        <v>11</v>
      </c>
      <c r="C11" s="10" t="s">
        <v>10</v>
      </c>
      <c r="D11" s="11">
        <f>1*1*3.4</f>
        <v>3.4</v>
      </c>
      <c r="E11" s="75"/>
      <c r="F11" s="73">
        <f t="shared" si="0"/>
        <v>0</v>
      </c>
    </row>
    <row r="12" spans="1:6" ht="25">
      <c r="A12" s="8">
        <f>A11+0.1</f>
        <v>1.3000000000000003</v>
      </c>
      <c r="B12" s="9" t="s">
        <v>12</v>
      </c>
      <c r="C12" s="10" t="s">
        <v>10</v>
      </c>
      <c r="D12" s="11">
        <f>(4-1)*50/1000</f>
        <v>0.15</v>
      </c>
      <c r="E12" s="75"/>
      <c r="F12" s="73">
        <f t="shared" si="0"/>
        <v>0</v>
      </c>
    </row>
    <row r="13" spans="1:6" ht="25">
      <c r="A13" s="8">
        <f>A12+0.1</f>
        <v>1.4000000000000004</v>
      </c>
      <c r="B13" s="9" t="s">
        <v>13</v>
      </c>
      <c r="C13" s="10" t="s">
        <v>10</v>
      </c>
      <c r="D13" s="11">
        <v>4</v>
      </c>
      <c r="E13" s="75"/>
      <c r="F13" s="73">
        <f t="shared" si="0"/>
        <v>0</v>
      </c>
    </row>
    <row r="14" spans="1:6">
      <c r="A14" s="8">
        <f>A13+0.1</f>
        <v>1.5000000000000004</v>
      </c>
      <c r="B14" s="9" t="s">
        <v>14</v>
      </c>
      <c r="C14" s="10" t="s">
        <v>10</v>
      </c>
      <c r="D14" s="11">
        <v>3.4</v>
      </c>
      <c r="E14" s="75"/>
      <c r="F14" s="73">
        <f t="shared" si="0"/>
        <v>0</v>
      </c>
    </row>
    <row r="15" spans="1:6">
      <c r="A15" s="8">
        <f>A14+0.1</f>
        <v>1.6000000000000005</v>
      </c>
      <c r="B15" s="9" t="s">
        <v>15</v>
      </c>
      <c r="C15" s="10" t="s">
        <v>16</v>
      </c>
      <c r="D15" s="11">
        <v>1</v>
      </c>
      <c r="E15" s="75"/>
      <c r="F15" s="73">
        <f t="shared" si="0"/>
        <v>0</v>
      </c>
    </row>
    <row r="16" spans="1:6" ht="13">
      <c r="A16" s="133" t="s">
        <v>17</v>
      </c>
      <c r="B16" s="134"/>
      <c r="C16" s="134"/>
      <c r="D16" s="11"/>
      <c r="E16" s="75"/>
      <c r="F16" s="74">
        <f>SUM(F10:F15)</f>
        <v>0</v>
      </c>
    </row>
    <row r="17" spans="1:6" ht="13">
      <c r="A17" s="131" t="s">
        <v>18</v>
      </c>
      <c r="B17" s="132"/>
      <c r="C17" s="132"/>
      <c r="D17" s="132"/>
      <c r="E17" s="132"/>
      <c r="F17" s="7"/>
    </row>
    <row r="18" spans="1:6" ht="13">
      <c r="A18" s="8"/>
      <c r="B18" s="13" t="s">
        <v>19</v>
      </c>
      <c r="C18" s="10"/>
      <c r="D18" s="11"/>
      <c r="E18" s="91"/>
      <c r="F18" s="12"/>
    </row>
    <row r="19" spans="1:6" ht="13">
      <c r="A19" s="8"/>
      <c r="B19" s="14" t="s">
        <v>20</v>
      </c>
      <c r="C19" s="10"/>
      <c r="D19" s="15"/>
      <c r="E19" s="92"/>
      <c r="F19" s="12"/>
    </row>
    <row r="20" spans="1:6">
      <c r="A20" s="8">
        <v>2.1</v>
      </c>
      <c r="B20" s="16" t="s">
        <v>21</v>
      </c>
      <c r="C20" s="10" t="s">
        <v>10</v>
      </c>
      <c r="D20" s="11">
        <v>1.1000000000000001</v>
      </c>
      <c r="E20" s="75">
        <f>E12</f>
        <v>0</v>
      </c>
      <c r="F20" s="73">
        <f>D20*E20</f>
        <v>0</v>
      </c>
    </row>
    <row r="21" spans="1:6" ht="13">
      <c r="A21" s="8"/>
      <c r="B21" s="13" t="s">
        <v>22</v>
      </c>
      <c r="C21" s="10"/>
      <c r="D21" s="11"/>
      <c r="E21" s="91"/>
      <c r="F21" s="12"/>
    </row>
    <row r="22" spans="1:6" ht="50">
      <c r="A22" s="8">
        <v>2.2000000000000002</v>
      </c>
      <c r="B22" s="17" t="s">
        <v>23</v>
      </c>
      <c r="C22" s="18" t="s">
        <v>24</v>
      </c>
      <c r="D22" s="11">
        <v>2</v>
      </c>
      <c r="E22" s="93"/>
      <c r="F22" s="73">
        <f>D22*E22</f>
        <v>0</v>
      </c>
    </row>
    <row r="23" spans="1:6" ht="13">
      <c r="A23" s="19"/>
      <c r="B23" s="13" t="s">
        <v>25</v>
      </c>
      <c r="C23" s="20"/>
      <c r="D23" s="11"/>
      <c r="E23" s="91"/>
      <c r="F23" s="73"/>
    </row>
    <row r="24" spans="1:6" ht="25">
      <c r="A24" s="19">
        <v>2.2999999999999998</v>
      </c>
      <c r="B24" s="9" t="s">
        <v>26</v>
      </c>
      <c r="C24" s="10" t="s">
        <v>24</v>
      </c>
      <c r="D24" s="11">
        <v>2.2000000000000002</v>
      </c>
      <c r="E24" s="75"/>
      <c r="F24" s="73">
        <f>D24*E24</f>
        <v>0</v>
      </c>
    </row>
    <row r="25" spans="1:6" ht="13">
      <c r="A25" s="133" t="s">
        <v>27</v>
      </c>
      <c r="B25" s="134"/>
      <c r="C25" s="134"/>
      <c r="D25" s="11"/>
      <c r="E25" s="94"/>
      <c r="F25" s="74"/>
    </row>
    <row r="26" spans="1:6" ht="37.5">
      <c r="A26" s="21">
        <v>2.4</v>
      </c>
      <c r="B26" s="22" t="s">
        <v>28</v>
      </c>
      <c r="C26" s="23" t="s">
        <v>24</v>
      </c>
      <c r="D26" s="11">
        <f>6.2*2.4</f>
        <v>14.879999999999999</v>
      </c>
      <c r="E26" s="94"/>
      <c r="F26" s="76">
        <f>D26*E26</f>
        <v>0</v>
      </c>
    </row>
    <row r="27" spans="1:6" ht="25">
      <c r="A27" s="21">
        <v>2.4</v>
      </c>
      <c r="B27" s="22" t="s">
        <v>29</v>
      </c>
      <c r="C27" s="23" t="s">
        <v>24</v>
      </c>
      <c r="D27" s="11">
        <f>D26*2</f>
        <v>29.759999999999998</v>
      </c>
      <c r="E27" s="94"/>
      <c r="F27" s="76">
        <f>D27*E27</f>
        <v>0</v>
      </c>
    </row>
    <row r="28" spans="1:6" ht="25">
      <c r="A28" s="21">
        <v>2.4</v>
      </c>
      <c r="B28" s="22" t="s">
        <v>30</v>
      </c>
      <c r="C28" s="23" t="s">
        <v>24</v>
      </c>
      <c r="D28" s="11">
        <f>1.9*1.8*0.14</f>
        <v>0.47880000000000006</v>
      </c>
      <c r="E28" s="94"/>
      <c r="F28" s="76">
        <f>D28*E28</f>
        <v>0</v>
      </c>
    </row>
    <row r="29" spans="1:6" ht="13">
      <c r="A29" s="24"/>
      <c r="B29" s="133" t="s">
        <v>31</v>
      </c>
      <c r="C29" s="134"/>
      <c r="D29" s="134"/>
      <c r="E29" s="94"/>
      <c r="F29" s="74">
        <f>SUM(F18:F28)</f>
        <v>0</v>
      </c>
    </row>
    <row r="30" spans="1:6" ht="13">
      <c r="A30" s="24"/>
      <c r="B30" s="131" t="s">
        <v>32</v>
      </c>
      <c r="C30" s="132"/>
      <c r="D30" s="132"/>
      <c r="E30" s="132"/>
      <c r="F30" s="132"/>
    </row>
    <row r="31" spans="1:6">
      <c r="A31" s="8">
        <v>3.1</v>
      </c>
      <c r="B31" s="9" t="s">
        <v>33</v>
      </c>
      <c r="C31" s="10" t="s">
        <v>34</v>
      </c>
      <c r="D31" s="25">
        <v>1</v>
      </c>
      <c r="E31" s="75"/>
      <c r="F31" s="73">
        <f>D31*E31</f>
        <v>0</v>
      </c>
    </row>
    <row r="32" spans="1:6">
      <c r="A32" s="8">
        <f>A31+0.1</f>
        <v>3.2</v>
      </c>
      <c r="B32" s="9" t="s">
        <v>35</v>
      </c>
      <c r="C32" s="10" t="s">
        <v>36</v>
      </c>
      <c r="D32" s="25">
        <v>10</v>
      </c>
      <c r="E32" s="75"/>
      <c r="F32" s="73">
        <f>E32*D32</f>
        <v>0</v>
      </c>
    </row>
    <row r="33" spans="1:6" ht="25">
      <c r="A33" s="8">
        <f>A32+0.1</f>
        <v>3.3000000000000003</v>
      </c>
      <c r="B33" s="9" t="s">
        <v>37</v>
      </c>
      <c r="C33" s="10" t="s">
        <v>34</v>
      </c>
      <c r="D33" s="25">
        <v>1</v>
      </c>
      <c r="E33" s="75"/>
      <c r="F33" s="73">
        <f>E33*D33</f>
        <v>0</v>
      </c>
    </row>
    <row r="34" spans="1:6" ht="25">
      <c r="A34" s="8">
        <f>A33+0.1</f>
        <v>3.4000000000000004</v>
      </c>
      <c r="B34" s="9" t="s">
        <v>38</v>
      </c>
      <c r="C34" s="10" t="s">
        <v>34</v>
      </c>
      <c r="D34" s="25">
        <v>1</v>
      </c>
      <c r="E34" s="75"/>
      <c r="F34" s="73">
        <f>E34*D34</f>
        <v>0</v>
      </c>
    </row>
    <row r="35" spans="1:6">
      <c r="A35" s="8">
        <f>A34+0.1</f>
        <v>3.5000000000000004</v>
      </c>
      <c r="B35" s="9" t="s">
        <v>39</v>
      </c>
      <c r="C35" s="10" t="s">
        <v>36</v>
      </c>
      <c r="D35" s="25">
        <f>D27</f>
        <v>29.759999999999998</v>
      </c>
      <c r="E35" s="75"/>
      <c r="F35" s="73">
        <f>E35*D35</f>
        <v>0</v>
      </c>
    </row>
    <row r="36" spans="1:6" ht="13">
      <c r="A36" s="133" t="s">
        <v>40</v>
      </c>
      <c r="B36" s="134"/>
      <c r="C36" s="134"/>
      <c r="D36" s="11"/>
      <c r="E36" s="94"/>
      <c r="F36" s="74">
        <f>SUM(F31:F35)</f>
        <v>0</v>
      </c>
    </row>
    <row r="37" spans="1:6">
      <c r="A37" s="135"/>
      <c r="B37" s="136"/>
      <c r="C37" s="136"/>
      <c r="D37" s="136"/>
      <c r="E37" s="136"/>
      <c r="F37" s="137"/>
    </row>
    <row r="38" spans="1:6" ht="13">
      <c r="A38" s="117" t="s">
        <v>41</v>
      </c>
      <c r="B38" s="118"/>
      <c r="C38" s="118"/>
      <c r="D38" s="118"/>
      <c r="E38" s="118"/>
      <c r="F38" s="7"/>
    </row>
    <row r="39" spans="1:6">
      <c r="A39" s="8">
        <v>1</v>
      </c>
      <c r="B39" s="20" t="s">
        <v>42</v>
      </c>
      <c r="C39" s="20"/>
      <c r="D39" s="11"/>
      <c r="E39" s="91"/>
      <c r="F39" s="73">
        <f>F16</f>
        <v>0</v>
      </c>
    </row>
    <row r="40" spans="1:6" ht="25">
      <c r="A40" s="8">
        <v>2</v>
      </c>
      <c r="B40" s="26" t="s">
        <v>43</v>
      </c>
      <c r="C40" s="20"/>
      <c r="D40" s="11"/>
      <c r="E40" s="91"/>
      <c r="F40" s="73">
        <f>F29</f>
        <v>0</v>
      </c>
    </row>
    <row r="41" spans="1:6" ht="13" thickBot="1">
      <c r="A41" s="8">
        <v>3</v>
      </c>
      <c r="B41" s="20" t="s">
        <v>44</v>
      </c>
      <c r="C41" s="20"/>
      <c r="D41" s="11"/>
      <c r="E41" s="91"/>
      <c r="F41" s="73">
        <f>F36</f>
        <v>0</v>
      </c>
    </row>
    <row r="42" spans="1:6" ht="13.5" thickBot="1">
      <c r="A42" s="27"/>
      <c r="B42" s="28" t="s">
        <v>45</v>
      </c>
      <c r="C42" s="29"/>
      <c r="D42" s="30"/>
      <c r="E42" s="95"/>
      <c r="F42" s="77">
        <f>SUM(F39:F41)</f>
        <v>0</v>
      </c>
    </row>
    <row r="43" spans="1:6" ht="13">
      <c r="A43" s="31"/>
      <c r="B43" s="32"/>
      <c r="C43" s="33"/>
      <c r="D43" s="34"/>
      <c r="E43" s="96"/>
      <c r="F43" s="35"/>
    </row>
    <row r="44" spans="1:6" ht="13">
      <c r="A44" s="36"/>
      <c r="B44" s="37" t="s">
        <v>46</v>
      </c>
      <c r="C44" s="38" t="s">
        <v>47</v>
      </c>
      <c r="D44" s="38">
        <v>15</v>
      </c>
      <c r="E44" s="97"/>
      <c r="F44" s="78">
        <f>F42*D44</f>
        <v>0</v>
      </c>
    </row>
    <row r="45" spans="1:6">
      <c r="E45" s="98"/>
      <c r="F45" s="39"/>
    </row>
    <row r="46" spans="1:6" ht="13" thickBot="1">
      <c r="A46" s="5" t="s">
        <v>0</v>
      </c>
      <c r="B46" s="5" t="s">
        <v>1</v>
      </c>
      <c r="C46" s="5" t="s">
        <v>2</v>
      </c>
      <c r="D46" s="5" t="s">
        <v>3</v>
      </c>
      <c r="E46" s="90" t="s">
        <v>4</v>
      </c>
      <c r="F46" s="6" t="s">
        <v>5</v>
      </c>
    </row>
    <row r="47" spans="1:6" ht="13.5" customHeight="1">
      <c r="A47" s="125" t="s">
        <v>48</v>
      </c>
      <c r="B47" s="126"/>
      <c r="C47" s="126"/>
      <c r="D47" s="126"/>
      <c r="E47" s="126"/>
      <c r="F47" s="127"/>
    </row>
    <row r="48" spans="1:6" ht="30.75" customHeight="1">
      <c r="A48" s="128" t="s">
        <v>7</v>
      </c>
      <c r="B48" s="129"/>
      <c r="C48" s="129"/>
      <c r="D48" s="129"/>
      <c r="E48" s="129"/>
      <c r="F48" s="130"/>
    </row>
    <row r="49" spans="1:6" ht="37.5">
      <c r="A49" s="40">
        <v>1</v>
      </c>
      <c r="B49" s="36" t="s">
        <v>49</v>
      </c>
      <c r="C49" s="38" t="s">
        <v>50</v>
      </c>
      <c r="D49" s="38">
        <v>3</v>
      </c>
      <c r="E49" s="99"/>
      <c r="F49" s="79">
        <f>SUM(D49*E49)</f>
        <v>0</v>
      </c>
    </row>
    <row r="50" spans="1:6" ht="25">
      <c r="A50" s="40">
        <v>2</v>
      </c>
      <c r="B50" s="41" t="s">
        <v>51</v>
      </c>
      <c r="C50" s="38" t="s">
        <v>52</v>
      </c>
      <c r="D50" s="38">
        <v>2.36</v>
      </c>
      <c r="E50" s="99"/>
      <c r="F50" s="79">
        <f t="shared" ref="F50:F70" si="1">SUM(D50*E50)</f>
        <v>0</v>
      </c>
    </row>
    <row r="51" spans="1:6" ht="14.5">
      <c r="A51" s="40">
        <v>3</v>
      </c>
      <c r="B51" s="41" t="s">
        <v>53</v>
      </c>
      <c r="C51" s="38" t="s">
        <v>52</v>
      </c>
      <c r="D51" s="38">
        <v>4</v>
      </c>
      <c r="E51" s="99"/>
      <c r="F51" s="79">
        <f t="shared" si="1"/>
        <v>0</v>
      </c>
    </row>
    <row r="52" spans="1:6" ht="25">
      <c r="A52" s="40">
        <v>4</v>
      </c>
      <c r="B52" s="41" t="s">
        <v>54</v>
      </c>
      <c r="C52" s="38" t="s">
        <v>52</v>
      </c>
      <c r="D52" s="38">
        <v>1.8</v>
      </c>
      <c r="E52" s="99"/>
      <c r="F52" s="79">
        <f t="shared" si="1"/>
        <v>0</v>
      </c>
    </row>
    <row r="53" spans="1:6" ht="25">
      <c r="A53" s="40">
        <v>5</v>
      </c>
      <c r="B53" s="41" t="s">
        <v>55</v>
      </c>
      <c r="C53" s="38" t="s">
        <v>52</v>
      </c>
      <c r="D53" s="38">
        <v>0.17</v>
      </c>
      <c r="E53" s="99"/>
      <c r="F53" s="79">
        <f t="shared" si="1"/>
        <v>0</v>
      </c>
    </row>
    <row r="54" spans="1:6" ht="14.5">
      <c r="A54" s="40">
        <v>6</v>
      </c>
      <c r="B54" s="41" t="s">
        <v>56</v>
      </c>
      <c r="C54" s="38" t="s">
        <v>52</v>
      </c>
      <c r="D54" s="38">
        <v>0.06</v>
      </c>
      <c r="E54" s="99"/>
      <c r="F54" s="79">
        <f t="shared" si="1"/>
        <v>0</v>
      </c>
    </row>
    <row r="55" spans="1:6" ht="14.5">
      <c r="A55" s="40">
        <v>7</v>
      </c>
      <c r="B55" s="41" t="s">
        <v>57</v>
      </c>
      <c r="C55" s="38" t="s">
        <v>52</v>
      </c>
      <c r="D55" s="38">
        <v>1.2</v>
      </c>
      <c r="E55" s="99"/>
      <c r="F55" s="79">
        <f t="shared" si="1"/>
        <v>0</v>
      </c>
    </row>
    <row r="56" spans="1:6" ht="14.5">
      <c r="A56" s="40">
        <v>8</v>
      </c>
      <c r="B56" s="36" t="s">
        <v>58</v>
      </c>
      <c r="C56" s="38" t="s">
        <v>52</v>
      </c>
      <c r="D56" s="38">
        <v>0.1</v>
      </c>
      <c r="E56" s="99"/>
      <c r="F56" s="79">
        <f t="shared" si="1"/>
        <v>0</v>
      </c>
    </row>
    <row r="57" spans="1:6" ht="14.5">
      <c r="A57" s="40">
        <v>9</v>
      </c>
      <c r="B57" s="36" t="s">
        <v>59</v>
      </c>
      <c r="C57" s="38" t="s">
        <v>50</v>
      </c>
      <c r="D57" s="38">
        <v>1</v>
      </c>
      <c r="E57" s="99"/>
      <c r="F57" s="79">
        <f t="shared" si="1"/>
        <v>0</v>
      </c>
    </row>
    <row r="58" spans="1:6" ht="14.5">
      <c r="A58" s="40">
        <v>10</v>
      </c>
      <c r="B58" s="36" t="s">
        <v>60</v>
      </c>
      <c r="C58" s="38" t="s">
        <v>52</v>
      </c>
      <c r="D58" s="38">
        <v>0.5</v>
      </c>
      <c r="E58" s="99"/>
      <c r="F58" s="79">
        <f t="shared" si="1"/>
        <v>0</v>
      </c>
    </row>
    <row r="59" spans="1:6" ht="14.5">
      <c r="A59" s="40">
        <v>11</v>
      </c>
      <c r="B59" s="36" t="s">
        <v>61</v>
      </c>
      <c r="C59" s="38" t="s">
        <v>52</v>
      </c>
      <c r="D59" s="38">
        <v>0.04</v>
      </c>
      <c r="E59" s="99"/>
      <c r="F59" s="79">
        <f t="shared" si="1"/>
        <v>0</v>
      </c>
    </row>
    <row r="60" spans="1:6">
      <c r="A60" s="40">
        <v>12</v>
      </c>
      <c r="B60" s="36" t="s">
        <v>62</v>
      </c>
      <c r="C60" s="38" t="s">
        <v>63</v>
      </c>
      <c r="D60" s="38">
        <v>4</v>
      </c>
      <c r="E60" s="99"/>
      <c r="F60" s="79">
        <f t="shared" si="1"/>
        <v>0</v>
      </c>
    </row>
    <row r="61" spans="1:6">
      <c r="A61" s="40">
        <v>13</v>
      </c>
      <c r="B61" s="36" t="s">
        <v>64</v>
      </c>
      <c r="C61" s="38" t="s">
        <v>63</v>
      </c>
      <c r="D61" s="38">
        <v>3</v>
      </c>
      <c r="E61" s="99"/>
      <c r="F61" s="79">
        <f t="shared" si="1"/>
        <v>0</v>
      </c>
    </row>
    <row r="62" spans="1:6">
      <c r="A62" s="40">
        <v>14</v>
      </c>
      <c r="B62" s="36" t="s">
        <v>65</v>
      </c>
      <c r="C62" s="38" t="s">
        <v>63</v>
      </c>
      <c r="D62" s="38">
        <v>2</v>
      </c>
      <c r="E62" s="99"/>
      <c r="F62" s="79">
        <f t="shared" si="1"/>
        <v>0</v>
      </c>
    </row>
    <row r="63" spans="1:6">
      <c r="A63" s="40">
        <v>15</v>
      </c>
      <c r="B63" s="36" t="s">
        <v>66</v>
      </c>
      <c r="C63" s="38" t="s">
        <v>63</v>
      </c>
      <c r="D63" s="38">
        <v>1</v>
      </c>
      <c r="E63" s="99"/>
      <c r="F63" s="79">
        <f t="shared" si="1"/>
        <v>0</v>
      </c>
    </row>
    <row r="64" spans="1:6">
      <c r="A64" s="40">
        <v>16</v>
      </c>
      <c r="B64" s="36" t="s">
        <v>67</v>
      </c>
      <c r="C64" s="38" t="s">
        <v>63</v>
      </c>
      <c r="D64" s="38">
        <v>2</v>
      </c>
      <c r="E64" s="99"/>
      <c r="F64" s="79">
        <f t="shared" si="1"/>
        <v>0</v>
      </c>
    </row>
    <row r="65" spans="1:6">
      <c r="A65" s="40">
        <v>17</v>
      </c>
      <c r="B65" s="36" t="s">
        <v>68</v>
      </c>
      <c r="C65" s="38" t="s">
        <v>47</v>
      </c>
      <c r="D65" s="38">
        <v>10</v>
      </c>
      <c r="E65" s="100"/>
      <c r="F65" s="80">
        <f>SUM(D65*E65)</f>
        <v>0</v>
      </c>
    </row>
    <row r="66" spans="1:6">
      <c r="A66" s="40">
        <v>18</v>
      </c>
      <c r="B66" s="36" t="s">
        <v>69</v>
      </c>
      <c r="C66" s="38" t="s">
        <v>47</v>
      </c>
      <c r="D66" s="38">
        <v>2</v>
      </c>
      <c r="E66" s="99"/>
      <c r="F66" s="79">
        <f t="shared" si="1"/>
        <v>0</v>
      </c>
    </row>
    <row r="67" spans="1:6">
      <c r="A67" s="40">
        <v>19</v>
      </c>
      <c r="B67" s="36" t="s">
        <v>70</v>
      </c>
      <c r="C67" s="38" t="s">
        <v>71</v>
      </c>
      <c r="D67" s="38">
        <v>4</v>
      </c>
      <c r="E67" s="99"/>
      <c r="F67" s="79">
        <f t="shared" si="1"/>
        <v>0</v>
      </c>
    </row>
    <row r="68" spans="1:6">
      <c r="A68" s="40">
        <v>20</v>
      </c>
      <c r="B68" s="36" t="s">
        <v>72</v>
      </c>
      <c r="C68" s="38" t="s">
        <v>73</v>
      </c>
      <c r="D68" s="38">
        <v>1</v>
      </c>
      <c r="E68" s="99"/>
      <c r="F68" s="79">
        <f>SUM(D68*E68)</f>
        <v>0</v>
      </c>
    </row>
    <row r="69" spans="1:6">
      <c r="A69" s="40">
        <v>21</v>
      </c>
      <c r="B69" s="36" t="s">
        <v>74</v>
      </c>
      <c r="C69" s="38" t="s">
        <v>47</v>
      </c>
      <c r="D69" s="38">
        <v>1</v>
      </c>
      <c r="E69" s="99"/>
      <c r="F69" s="79">
        <f t="shared" si="1"/>
        <v>0</v>
      </c>
    </row>
    <row r="70" spans="1:6">
      <c r="A70" s="40">
        <v>22</v>
      </c>
      <c r="B70" s="36" t="s">
        <v>75</v>
      </c>
      <c r="C70" s="38" t="s">
        <v>73</v>
      </c>
      <c r="D70" s="38">
        <v>1</v>
      </c>
      <c r="E70" s="99"/>
      <c r="F70" s="79">
        <f t="shared" si="1"/>
        <v>0</v>
      </c>
    </row>
    <row r="71" spans="1:6" ht="13">
      <c r="A71" s="36"/>
      <c r="B71" s="37" t="s">
        <v>76</v>
      </c>
      <c r="C71" s="38"/>
      <c r="D71" s="38"/>
      <c r="E71" s="97"/>
      <c r="F71" s="78">
        <f>SUM(F49:F70)</f>
        <v>0</v>
      </c>
    </row>
    <row r="72" spans="1:6">
      <c r="E72" s="98"/>
      <c r="F72" s="81"/>
    </row>
    <row r="73" spans="1:6" ht="13">
      <c r="A73" s="36"/>
      <c r="B73" s="37" t="s">
        <v>77</v>
      </c>
      <c r="C73" s="38" t="str">
        <f>C70</f>
        <v>No.</v>
      </c>
      <c r="D73" s="38">
        <v>85</v>
      </c>
      <c r="E73" s="97"/>
      <c r="F73" s="78">
        <f>F71*D73</f>
        <v>0</v>
      </c>
    </row>
    <row r="74" spans="1:6" ht="13">
      <c r="A74" s="107"/>
      <c r="B74" s="108"/>
      <c r="C74" s="109"/>
      <c r="D74" s="109"/>
      <c r="E74" s="110"/>
      <c r="F74" s="111"/>
    </row>
    <row r="75" spans="1:6" ht="13" thickBot="1">
      <c r="A75" s="5" t="s">
        <v>0</v>
      </c>
      <c r="B75" s="5" t="s">
        <v>1</v>
      </c>
      <c r="C75" s="5" t="s">
        <v>2</v>
      </c>
      <c r="D75" s="5" t="s">
        <v>3</v>
      </c>
      <c r="E75" s="90" t="s">
        <v>4</v>
      </c>
      <c r="F75" s="6" t="s">
        <v>5</v>
      </c>
    </row>
    <row r="76" spans="1:6" ht="13">
      <c r="A76" s="125" t="s">
        <v>78</v>
      </c>
      <c r="B76" s="126"/>
      <c r="C76" s="126"/>
      <c r="D76" s="126"/>
      <c r="E76" s="126"/>
      <c r="F76" s="127"/>
    </row>
    <row r="77" spans="1:6" ht="36" customHeight="1" thickBot="1">
      <c r="A77" s="128" t="s">
        <v>7</v>
      </c>
      <c r="B77" s="129"/>
      <c r="C77" s="129"/>
      <c r="D77" s="129"/>
      <c r="E77" s="129"/>
      <c r="F77" s="130"/>
    </row>
    <row r="78" spans="1:6" ht="13">
      <c r="A78" s="42" t="s">
        <v>79</v>
      </c>
      <c r="B78" s="43" t="s">
        <v>80</v>
      </c>
      <c r="C78" s="44"/>
      <c r="D78" s="45"/>
      <c r="E78" s="101"/>
      <c r="F78" s="82"/>
    </row>
    <row r="79" spans="1:6">
      <c r="A79" s="46">
        <v>1</v>
      </c>
      <c r="B79" s="36" t="s">
        <v>81</v>
      </c>
      <c r="C79" s="38" t="s">
        <v>47</v>
      </c>
      <c r="D79" s="38">
        <v>1</v>
      </c>
      <c r="E79" s="99"/>
      <c r="F79" s="79">
        <f t="shared" ref="F79:F85" si="2">D79*E79</f>
        <v>0</v>
      </c>
    </row>
    <row r="80" spans="1:6">
      <c r="A80" s="47"/>
      <c r="B80" s="36" t="s">
        <v>82</v>
      </c>
      <c r="C80" s="38" t="s">
        <v>47</v>
      </c>
      <c r="D80" s="38">
        <v>1</v>
      </c>
      <c r="E80" s="99"/>
      <c r="F80" s="79">
        <f t="shared" si="2"/>
        <v>0</v>
      </c>
    </row>
    <row r="81" spans="1:6">
      <c r="A81" s="48"/>
      <c r="B81" s="36" t="s">
        <v>83</v>
      </c>
      <c r="C81" s="38" t="s">
        <v>47</v>
      </c>
      <c r="D81" s="38">
        <v>2</v>
      </c>
      <c r="E81" s="99"/>
      <c r="F81" s="79">
        <f>D81*E81</f>
        <v>0</v>
      </c>
    </row>
    <row r="82" spans="1:6">
      <c r="A82" s="47">
        <v>2</v>
      </c>
      <c r="B82" s="36" t="s">
        <v>84</v>
      </c>
      <c r="C82" s="38"/>
      <c r="D82" s="38"/>
      <c r="E82" s="99"/>
      <c r="F82" s="79">
        <f t="shared" si="2"/>
        <v>0</v>
      </c>
    </row>
    <row r="83" spans="1:6">
      <c r="A83" s="47"/>
      <c r="B83" s="36" t="s">
        <v>85</v>
      </c>
      <c r="C83" s="38"/>
      <c r="D83" s="38"/>
      <c r="E83" s="99"/>
      <c r="F83" s="79">
        <f t="shared" si="2"/>
        <v>0</v>
      </c>
    </row>
    <row r="84" spans="1:6">
      <c r="A84" s="47"/>
      <c r="B84" s="36" t="s">
        <v>86</v>
      </c>
      <c r="C84" s="38"/>
      <c r="D84" s="38"/>
      <c r="E84" s="99"/>
      <c r="F84" s="79">
        <f t="shared" si="2"/>
        <v>0</v>
      </c>
    </row>
    <row r="85" spans="1:6">
      <c r="A85" s="47"/>
      <c r="B85" s="36" t="s">
        <v>87</v>
      </c>
      <c r="C85" s="38" t="s">
        <v>88</v>
      </c>
      <c r="D85" s="38">
        <v>1</v>
      </c>
      <c r="E85" s="99"/>
      <c r="F85" s="79">
        <f t="shared" si="2"/>
        <v>0</v>
      </c>
    </row>
    <row r="86" spans="1:6" ht="13.5" thickBot="1">
      <c r="A86" s="49"/>
      <c r="B86" s="50" t="s">
        <v>89</v>
      </c>
      <c r="C86" s="51"/>
      <c r="D86" s="52"/>
      <c r="E86" s="102"/>
      <c r="F86" s="53">
        <f>SUM(F79:F85)</f>
        <v>0</v>
      </c>
    </row>
    <row r="87" spans="1:6">
      <c r="F87" s="83"/>
    </row>
    <row r="88" spans="1:6" ht="13.5" customHeight="1" thickBot="1">
      <c r="A88" s="5" t="s">
        <v>0</v>
      </c>
      <c r="B88" s="5" t="s">
        <v>1</v>
      </c>
      <c r="C88" s="5" t="s">
        <v>2</v>
      </c>
      <c r="D88" s="5" t="s">
        <v>3</v>
      </c>
      <c r="E88" s="90" t="s">
        <v>4</v>
      </c>
      <c r="F88" s="6" t="s">
        <v>5</v>
      </c>
    </row>
    <row r="89" spans="1:6" ht="13.5" customHeight="1">
      <c r="A89" s="125" t="s">
        <v>90</v>
      </c>
      <c r="B89" s="126"/>
      <c r="C89" s="126"/>
      <c r="D89" s="126"/>
      <c r="E89" s="126"/>
      <c r="F89" s="127"/>
    </row>
    <row r="90" spans="1:6" ht="25.5" customHeight="1">
      <c r="A90" s="128" t="s">
        <v>7</v>
      </c>
      <c r="B90" s="129"/>
      <c r="C90" s="129"/>
      <c r="D90" s="129"/>
      <c r="E90" s="129"/>
      <c r="F90" s="130"/>
    </row>
    <row r="91" spans="1:6" ht="16">
      <c r="A91" s="138" t="s">
        <v>91</v>
      </c>
      <c r="B91" s="139"/>
      <c r="C91" s="139"/>
      <c r="D91" s="139"/>
      <c r="E91" s="140"/>
      <c r="F91" s="84"/>
    </row>
    <row r="92" spans="1:6" ht="16">
      <c r="A92" s="55">
        <v>1.1000000000000001</v>
      </c>
      <c r="B92" s="56" t="s">
        <v>92</v>
      </c>
      <c r="C92" s="57" t="s">
        <v>93</v>
      </c>
      <c r="D92" s="58">
        <v>1</v>
      </c>
      <c r="E92" s="85"/>
      <c r="F92" s="85">
        <f t="shared" ref="F92:F98" si="3">D92*E92</f>
        <v>0</v>
      </c>
    </row>
    <row r="93" spans="1:6" ht="16">
      <c r="A93" s="55">
        <v>1.2</v>
      </c>
      <c r="B93" s="56" t="s">
        <v>94</v>
      </c>
      <c r="C93" s="57" t="s">
        <v>93</v>
      </c>
      <c r="D93" s="58">
        <v>1</v>
      </c>
      <c r="E93" s="85"/>
      <c r="F93" s="85">
        <f t="shared" si="3"/>
        <v>0</v>
      </c>
    </row>
    <row r="94" spans="1:6" ht="16">
      <c r="A94" s="55">
        <v>1.3</v>
      </c>
      <c r="B94" s="56" t="s">
        <v>95</v>
      </c>
      <c r="C94" s="57" t="s">
        <v>93</v>
      </c>
      <c r="D94" s="58">
        <v>1</v>
      </c>
      <c r="E94" s="85"/>
      <c r="F94" s="85">
        <f t="shared" si="3"/>
        <v>0</v>
      </c>
    </row>
    <row r="95" spans="1:6" ht="16">
      <c r="A95" s="55">
        <v>1.4</v>
      </c>
      <c r="B95" s="56" t="s">
        <v>96</v>
      </c>
      <c r="C95" s="57" t="s">
        <v>93</v>
      </c>
      <c r="D95" s="58">
        <v>1</v>
      </c>
      <c r="E95" s="85"/>
      <c r="F95" s="85">
        <f t="shared" si="3"/>
        <v>0</v>
      </c>
    </row>
    <row r="96" spans="1:6" ht="16">
      <c r="A96" s="55">
        <v>1.5</v>
      </c>
      <c r="B96" s="56" t="s">
        <v>97</v>
      </c>
      <c r="C96" s="57" t="s">
        <v>93</v>
      </c>
      <c r="D96" s="58">
        <v>1</v>
      </c>
      <c r="E96" s="85"/>
      <c r="F96" s="85">
        <f t="shared" si="3"/>
        <v>0</v>
      </c>
    </row>
    <row r="97" spans="1:6" ht="16">
      <c r="A97" s="55">
        <v>1.6</v>
      </c>
      <c r="B97" s="56" t="s">
        <v>98</v>
      </c>
      <c r="C97" s="57" t="s">
        <v>88</v>
      </c>
      <c r="D97" s="58">
        <v>1</v>
      </c>
      <c r="E97" s="85"/>
      <c r="F97" s="85">
        <f t="shared" si="3"/>
        <v>0</v>
      </c>
    </row>
    <row r="98" spans="1:6" ht="16">
      <c r="A98" s="55">
        <v>1.7</v>
      </c>
      <c r="B98" s="56" t="s">
        <v>99</v>
      </c>
      <c r="C98" s="57" t="s">
        <v>88</v>
      </c>
      <c r="D98" s="58">
        <v>1</v>
      </c>
      <c r="E98" s="85"/>
      <c r="F98" s="85">
        <f t="shared" si="3"/>
        <v>0</v>
      </c>
    </row>
    <row r="99" spans="1:6" ht="16">
      <c r="A99" s="55">
        <v>2</v>
      </c>
      <c r="B99" s="56" t="s">
        <v>100</v>
      </c>
      <c r="C99" s="59"/>
      <c r="D99" s="59"/>
      <c r="E99" s="85"/>
      <c r="F99" s="85"/>
    </row>
    <row r="100" spans="1:6" ht="16">
      <c r="A100" s="55">
        <v>2.1</v>
      </c>
      <c r="B100" s="56" t="s">
        <v>101</v>
      </c>
      <c r="C100" s="57" t="s">
        <v>102</v>
      </c>
      <c r="D100" s="58">
        <v>0.17</v>
      </c>
      <c r="E100" s="85"/>
      <c r="F100" s="85">
        <f>D100*E100</f>
        <v>0</v>
      </c>
    </row>
    <row r="101" spans="1:6" ht="16">
      <c r="A101" s="55">
        <v>2.2000000000000002</v>
      </c>
      <c r="B101" s="56" t="s">
        <v>103</v>
      </c>
      <c r="C101" s="57" t="s">
        <v>104</v>
      </c>
      <c r="D101" s="58">
        <v>1</v>
      </c>
      <c r="E101" s="85"/>
      <c r="F101" s="85">
        <f>D101*E101</f>
        <v>0</v>
      </c>
    </row>
    <row r="102" spans="1:6" ht="16">
      <c r="A102" s="55">
        <v>2.2999999999999998</v>
      </c>
      <c r="B102" s="56" t="s">
        <v>105</v>
      </c>
      <c r="C102" s="57" t="s">
        <v>93</v>
      </c>
      <c r="D102" s="58">
        <v>1</v>
      </c>
      <c r="E102" s="85"/>
      <c r="F102" s="85">
        <f>D102*E102</f>
        <v>0</v>
      </c>
    </row>
    <row r="103" spans="1:6" ht="16">
      <c r="A103" s="54"/>
      <c r="B103" s="60" t="s">
        <v>106</v>
      </c>
      <c r="C103" s="59"/>
      <c r="D103" s="59"/>
      <c r="E103" s="85"/>
      <c r="F103" s="85"/>
    </row>
    <row r="104" spans="1:6" ht="16">
      <c r="A104" s="55">
        <v>2.4</v>
      </c>
      <c r="B104" s="61" t="s">
        <v>107</v>
      </c>
      <c r="C104" s="62" t="s">
        <v>36</v>
      </c>
      <c r="D104" s="63">
        <v>0.5</v>
      </c>
      <c r="E104" s="86"/>
      <c r="F104" s="86">
        <f>D104*E104</f>
        <v>0</v>
      </c>
    </row>
    <row r="105" spans="1:6" ht="16">
      <c r="A105" s="64"/>
      <c r="B105" s="65" t="s">
        <v>108</v>
      </c>
      <c r="C105" s="66"/>
      <c r="D105" s="67">
        <v>1</v>
      </c>
      <c r="E105" s="104"/>
      <c r="F105" s="78">
        <f>D105*E105</f>
        <v>0</v>
      </c>
    </row>
    <row r="106" spans="1:6" ht="13">
      <c r="B106" s="68" t="s">
        <v>109</v>
      </c>
      <c r="C106" s="68"/>
      <c r="D106" s="69">
        <v>10</v>
      </c>
      <c r="E106" s="105">
        <f>F105</f>
        <v>0</v>
      </c>
      <c r="F106" s="87">
        <f>E106*D106</f>
        <v>0</v>
      </c>
    </row>
    <row r="107" spans="1:6">
      <c r="F107" s="83"/>
    </row>
    <row r="108" spans="1:6" ht="13">
      <c r="A108" s="141" t="s">
        <v>41</v>
      </c>
      <c r="B108" s="142"/>
      <c r="C108" s="142"/>
      <c r="D108" s="142"/>
      <c r="E108" s="143"/>
      <c r="F108" s="76"/>
    </row>
    <row r="109" spans="1:6" ht="13">
      <c r="A109" s="71"/>
      <c r="B109" s="72"/>
      <c r="C109" s="72"/>
      <c r="D109" s="72" t="s">
        <v>34</v>
      </c>
      <c r="E109" s="106"/>
      <c r="F109" s="76"/>
    </row>
    <row r="110" spans="1:6">
      <c r="A110" s="8">
        <v>1</v>
      </c>
      <c r="B110" s="20" t="s">
        <v>110</v>
      </c>
      <c r="C110" s="20"/>
      <c r="D110" s="38">
        <v>15</v>
      </c>
      <c r="E110" s="91">
        <f>F42</f>
        <v>0</v>
      </c>
      <c r="F110" s="73">
        <f>D110*E110</f>
        <v>0</v>
      </c>
    </row>
    <row r="111" spans="1:6">
      <c r="A111" s="8">
        <v>2</v>
      </c>
      <c r="B111" s="20" t="s">
        <v>111</v>
      </c>
      <c r="C111" s="20"/>
      <c r="D111" s="38">
        <v>85</v>
      </c>
      <c r="E111" s="91">
        <f>F71</f>
        <v>0</v>
      </c>
      <c r="F111" s="73">
        <f>D111*E111</f>
        <v>0</v>
      </c>
    </row>
    <row r="112" spans="1:6">
      <c r="A112" s="8">
        <v>3</v>
      </c>
      <c r="B112" s="20" t="s">
        <v>112</v>
      </c>
      <c r="C112" s="20"/>
      <c r="D112" s="38">
        <v>100</v>
      </c>
      <c r="E112" s="91">
        <f>F85</f>
        <v>0</v>
      </c>
      <c r="F112" s="73">
        <f t="shared" ref="F112" si="4">D112*E112</f>
        <v>0</v>
      </c>
    </row>
    <row r="113" spans="1:6" ht="13" thickBot="1">
      <c r="A113" s="112">
        <v>4</v>
      </c>
      <c r="B113" s="113" t="s">
        <v>114</v>
      </c>
      <c r="C113" s="113"/>
      <c r="D113" s="114">
        <v>10</v>
      </c>
      <c r="E113" s="115">
        <f>F105</f>
        <v>0</v>
      </c>
      <c r="F113" s="116"/>
    </row>
    <row r="114" spans="1:6" ht="13.5" thickBot="1">
      <c r="A114" s="27"/>
      <c r="B114" s="28" t="s">
        <v>113</v>
      </c>
      <c r="C114" s="29"/>
      <c r="D114" s="30"/>
      <c r="E114" s="95"/>
      <c r="F114" s="88">
        <f>SUM(F110:F112)</f>
        <v>0</v>
      </c>
    </row>
  </sheetData>
  <protectedRanges>
    <protectedRange sqref="F30 E31:E44 E9:E29 E108:E114" name="Range1_1_1"/>
  </protectedRanges>
  <mergeCells count="20">
    <mergeCell ref="A76:F76"/>
    <mergeCell ref="A91:E91"/>
    <mergeCell ref="A108:E108"/>
    <mergeCell ref="A47:F47"/>
    <mergeCell ref="A48:F48"/>
    <mergeCell ref="A77:F77"/>
    <mergeCell ref="A89:F89"/>
    <mergeCell ref="A90:F90"/>
    <mergeCell ref="A38:E38"/>
    <mergeCell ref="A2:F5"/>
    <mergeCell ref="A7:F7"/>
    <mergeCell ref="A8:F8"/>
    <mergeCell ref="A9:E9"/>
    <mergeCell ref="A16:C16"/>
    <mergeCell ref="A17:E17"/>
    <mergeCell ref="A25:C25"/>
    <mergeCell ref="B29:D29"/>
    <mergeCell ref="B30:F30"/>
    <mergeCell ref="A36:C36"/>
    <mergeCell ref="A37:F3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Abdifatah Ahmed</dc:creator>
  <cp:lastModifiedBy>Abdihakim Abdullahi</cp:lastModifiedBy>
  <dcterms:created xsi:type="dcterms:W3CDTF">2024-10-03T09:22:36Z</dcterms:created>
  <dcterms:modified xsi:type="dcterms:W3CDTF">2024-10-03T18:56:24Z</dcterms:modified>
</cp:coreProperties>
</file>