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lifelinegedo-my.sharepoint.com/personal/a_adan_lifelineorganisation_org/Documents/Desktop/"/>
    </mc:Choice>
  </mc:AlternateContent>
  <xr:revisionPtr revIDLastSave="0" documentId="8_{B40D7EA0-4350-4A94-A592-63E117547FFE}" xr6:coauthVersionLast="47" xr6:coauthVersionMax="47" xr10:uidLastSave="{00000000-0000-0000-0000-000000000000}"/>
  <bookViews>
    <workbookView xWindow="-110" yWindow="-110" windowWidth="19420" windowHeight="10300" xr2:uid="{F50D8DC0-4158-4131-9D25-2E72C437A62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 l="1"/>
  <c r="E12" i="1"/>
  <c r="G130" i="1"/>
  <c r="F139" i="1" s="1"/>
  <c r="G140" i="1"/>
  <c r="B136" i="1"/>
  <c r="B137" i="1" s="1"/>
  <c r="B138" i="1" s="1"/>
  <c r="B139" i="1" s="1"/>
  <c r="B140" i="1" s="1"/>
  <c r="G117" i="1"/>
  <c r="G113" i="1"/>
  <c r="G112" i="1"/>
  <c r="G111" i="1"/>
  <c r="G110" i="1"/>
  <c r="G109" i="1"/>
  <c r="G108" i="1"/>
  <c r="G107" i="1"/>
  <c r="G106" i="1"/>
  <c r="G105" i="1"/>
  <c r="G104" i="1"/>
  <c r="G103" i="1"/>
  <c r="G89" i="1"/>
  <c r="G90" i="1" s="1"/>
  <c r="G97" i="1" s="1"/>
  <c r="G84" i="1"/>
  <c r="G83" i="1"/>
  <c r="G82" i="1"/>
  <c r="G76" i="1"/>
  <c r="G75" i="1"/>
  <c r="G73" i="1"/>
  <c r="G72" i="1"/>
  <c r="G71" i="1"/>
  <c r="G69" i="1"/>
  <c r="G68" i="1"/>
  <c r="G63" i="1"/>
  <c r="G61" i="1"/>
  <c r="G59" i="1"/>
  <c r="G58" i="1"/>
  <c r="G57" i="1"/>
  <c r="G51" i="1"/>
  <c r="G50" i="1"/>
  <c r="G49" i="1"/>
  <c r="G48" i="1"/>
  <c r="G47" i="1"/>
  <c r="G39" i="1"/>
  <c r="G38" i="1"/>
  <c r="G37" i="1"/>
  <c r="G36" i="1"/>
  <c r="G35" i="1"/>
  <c r="G34" i="1"/>
  <c r="G33" i="1"/>
  <c r="G32" i="1"/>
  <c r="G31" i="1"/>
  <c r="G30" i="1"/>
  <c r="G29" i="1"/>
  <c r="G28" i="1"/>
  <c r="G27" i="1"/>
  <c r="G26" i="1"/>
  <c r="G25" i="1"/>
  <c r="G24" i="1"/>
  <c r="G23" i="1"/>
  <c r="G22" i="1"/>
  <c r="G21" i="1"/>
  <c r="G20" i="1"/>
  <c r="E19" i="1"/>
  <c r="G19" i="1" s="1"/>
  <c r="G18" i="1"/>
  <c r="G11" i="1"/>
  <c r="G139" i="1" l="1"/>
  <c r="G52" i="1"/>
  <c r="G93" i="1" s="1"/>
  <c r="G13" i="1"/>
  <c r="G78" i="1"/>
  <c r="G95" i="1" s="1"/>
  <c r="G86" i="1"/>
  <c r="G96" i="1" s="1"/>
  <c r="G114" i="1"/>
  <c r="G12" i="1"/>
  <c r="G14" i="1" s="1"/>
  <c r="G64" i="1"/>
  <c r="G94" i="1" s="1"/>
  <c r="G40" i="1"/>
  <c r="F136" i="1" s="1"/>
  <c r="G135" i="1" l="1"/>
  <c r="F135" i="1"/>
  <c r="F138" i="1"/>
  <c r="G138" i="1" s="1"/>
  <c r="G131" i="1"/>
  <c r="G99" i="1"/>
  <c r="G136" i="1"/>
  <c r="G41" i="1"/>
  <c r="F137" i="1" l="1"/>
  <c r="G137" i="1" s="1"/>
  <c r="G141" i="1" s="1"/>
</calcChain>
</file>

<file path=xl/sharedStrings.xml><?xml version="1.0" encoding="utf-8"?>
<sst xmlns="http://schemas.openxmlformats.org/spreadsheetml/2006/main" count="263" uniqueCount="205">
  <si>
    <t>B.1,B.2, B.3,&amp;B.4</t>
  </si>
  <si>
    <t>PROVISION OF LIFE SAVING SUPPORT TO IDPS AND HOST COMMUNITIES AFFECTEDBY NATURAL CALAMINITIES AND DISPLACEMENTS IN DAYNILE DISTRICT , BENADIR REGION.</t>
  </si>
  <si>
    <t>ITEM</t>
  </si>
  <si>
    <t>DESCRIPTION</t>
  </si>
  <si>
    <t>UNIT</t>
  </si>
  <si>
    <t>QTY</t>
  </si>
  <si>
    <t>RATE</t>
  </si>
  <si>
    <t>AMOUNT</t>
  </si>
  <si>
    <t>BILL OF QUANTITY FOR CONSTRUCTION OF EWT, WATER KIOSK, A PIPELINE OF 2.3 KM, AND EMS  IN DAYNILE DISTRICT</t>
  </si>
  <si>
    <r>
      <rPr>
        <i/>
        <u/>
        <sz val="10"/>
        <rFont val="Aptos Narrow"/>
        <family val="2"/>
        <scheme val="minor"/>
      </rPr>
      <t>Notes:</t>
    </r>
    <r>
      <rPr>
        <i/>
        <sz val="10"/>
        <rFont val="Aptos Narrow"/>
        <family val="2"/>
        <scheme val="minor"/>
      </rPr>
      <t xml:space="preserve">  The contractor is reminded to visit the site before filling the tender to ascertain the extent of the conditions of site.  All quantified works in the tender are provisional and payment shall be  made based on the actual work executed at the site and agreed upon by all parties. The contractor is advised to constantly seek the  Engineer instructions at each phase of the work and if required, before filling the tender. All unit rate shall be deemed to include all elements of supplying and construction work that is labour and other overheads eg security, profit and overheads, cost of materials, wastages, transport etc.</t>
    </r>
  </si>
  <si>
    <t>ELEMENT 1: DISTRIBUTION PIPES,TRENCHING, AND BACKFILLING</t>
  </si>
  <si>
    <t>Water connection from existing water tank to water points: Supply of pipes, trenching and backfilling of 2300m</t>
  </si>
  <si>
    <t>1.1.1</t>
  </si>
  <si>
    <t>Supply and install (2" Inches) Dia HDPE pipes distribution main from borehole to the tank to the water point. This will include the cost of all associated fittings. The cost includes purchase and transportation.</t>
  </si>
  <si>
    <t>M</t>
  </si>
  <si>
    <t>1.1.2</t>
  </si>
  <si>
    <r>
      <rPr>
        <b/>
        <sz val="10"/>
        <rFont val="Aptos Narrow"/>
        <family val="2"/>
        <scheme val="minor"/>
      </rPr>
      <t>Soft Formation</t>
    </r>
    <r>
      <rPr>
        <sz val="10"/>
        <rFont val="Aptos Narrow"/>
        <family val="2"/>
        <scheme val="minor"/>
      </rPr>
      <t xml:space="preserve">: Exacavation of foundation trenches and back filling with minimum depth of 700mm and width of 300mm for the pipeline </t>
    </r>
  </si>
  <si>
    <t>CM</t>
  </si>
  <si>
    <t>1.1.3</t>
  </si>
  <si>
    <r>
      <rPr>
        <b/>
        <sz val="10"/>
        <rFont val="Aptos Narrow"/>
        <family val="2"/>
        <scheme val="minor"/>
      </rPr>
      <t>Hard formation:</t>
    </r>
    <r>
      <rPr>
        <sz val="10"/>
        <rFont val="Aptos Narrow"/>
        <family val="2"/>
        <scheme val="minor"/>
      </rPr>
      <t xml:space="preserve">Exacavation of foundation trenches and back filling with minimum depth of 700mm and width of 300mm for the pipeline </t>
    </r>
  </si>
  <si>
    <t>Total Bill No.1</t>
  </si>
  <si>
    <t>ELEMENT 2 :CONSTRUCTION OF FIVE WATER POINT WITH SIX NOZZLES</t>
  </si>
  <si>
    <t>BILL NO 1 PRELIMINARY WORKS</t>
  </si>
  <si>
    <t>2.1.1</t>
  </si>
  <si>
    <t>Clearing and preparation of the site including cutting down and removal of top soil up to a depth of 150mm and disposed of as directed.</t>
  </si>
  <si>
    <t>sq.m</t>
  </si>
  <si>
    <t>2.1.2</t>
  </si>
  <si>
    <t>Excavation of foundation trench</t>
  </si>
  <si>
    <t>cum</t>
  </si>
  <si>
    <t>2.1.3</t>
  </si>
  <si>
    <t>Supplying and laying 300 mm approved
hardcore filling spread well rammed and compacted</t>
  </si>
  <si>
    <t>2.1.4</t>
  </si>
  <si>
    <t>50 mm PCC (1:2:4) For RCC Work</t>
  </si>
  <si>
    <t>2.1.5</t>
  </si>
  <si>
    <t>Stone Masonry Work in 1:4 C/M</t>
  </si>
  <si>
    <t>2.1.6</t>
  </si>
  <si>
    <t>20 mm thick Plaster in 1:4 C/M</t>
  </si>
  <si>
    <t>2.1.7</t>
  </si>
  <si>
    <t>3 mm th. Punning work in 1:1 C/M</t>
  </si>
  <si>
    <t>2.1.8</t>
  </si>
  <si>
    <t>HDPE Drain pipe ⱷ 100 mm of 6m long</t>
  </si>
  <si>
    <t>No</t>
  </si>
  <si>
    <t>2.1.9</t>
  </si>
  <si>
    <t>Globe valve ⱷ 50 mm</t>
  </si>
  <si>
    <t>2.1.10</t>
  </si>
  <si>
    <t>Concrete Manhole for Gate Valve with steel
cover and lock</t>
  </si>
  <si>
    <t>2.1.11</t>
  </si>
  <si>
    <t>Brass Union ⱷ 50 mm</t>
  </si>
  <si>
    <t>2.1.12</t>
  </si>
  <si>
    <t>GI Nipple ⱷ 50 mm</t>
  </si>
  <si>
    <t>2.1.13</t>
  </si>
  <si>
    <t>GI Pipe ⱷ 50 mm of 6m long</t>
  </si>
  <si>
    <t>2.1.14</t>
  </si>
  <si>
    <t>GI Elbow ⱷ 50 mm</t>
  </si>
  <si>
    <t>2.1.15</t>
  </si>
  <si>
    <t>GI Socket ⱷ 50 mm</t>
  </si>
  <si>
    <t>2.1.16</t>
  </si>
  <si>
    <t>GI Cross ⱷ 50 mm</t>
  </si>
  <si>
    <t>2.1.17</t>
  </si>
  <si>
    <t>GI Tee ⱷ 50 mm</t>
  </si>
  <si>
    <t>2.1.18</t>
  </si>
  <si>
    <t>Brass Tap</t>
  </si>
  <si>
    <t>2.1.19</t>
  </si>
  <si>
    <t>Soak pit ⱷ 2m, depth- 3m filled with rubble
stones</t>
  </si>
  <si>
    <t>2.1.20</t>
  </si>
  <si>
    <t>Supply materials and construct Valve chambers (inspection Chambers) measuring 1 x1 m by 1 m depth., and having lockable manhole cover located at the water point with all accessories</t>
  </si>
  <si>
    <t>2.1.21</t>
  </si>
  <si>
    <t xml:space="preserve">Visibility </t>
  </si>
  <si>
    <t>2.1.22</t>
  </si>
  <si>
    <t xml:space="preserve">Provide and instal 50mm dia water meters, next to the Gate Valve in the water point </t>
  </si>
  <si>
    <t>Total 1 Water Points</t>
  </si>
  <si>
    <t>Total 5 Water Points</t>
  </si>
  <si>
    <t>ELEMENT 3: BILL OF QUANTITY FOR CONSTRUCTION OF WATER TANK</t>
  </si>
  <si>
    <t xml:space="preserve">QUANTITY </t>
  </si>
  <si>
    <t>RATE (usd)</t>
  </si>
  <si>
    <t>AMOUNT (usd)</t>
  </si>
  <si>
    <t>BILL NO 1 EXCAVATION AND EARTHWORKS</t>
  </si>
  <si>
    <t>3.1.1</t>
  </si>
  <si>
    <t>Excavate starting from stripped level a column base foundation as per foundation layout  to an average depth of 1500mm (1.5m) in normal soil to be approved by site Engineer</t>
  </si>
  <si>
    <t>3.1.2</t>
  </si>
  <si>
    <t>Supply all materials and cast 50mm concrete for blinding concrete ratio 1:4:8</t>
  </si>
  <si>
    <t>3.1.3</t>
  </si>
  <si>
    <t>Return fill in and ram excavated material around foundations as directed by Engineer on site</t>
  </si>
  <si>
    <t>3.1.4</t>
  </si>
  <si>
    <t>Cart-away surplus excavated materials to where directed by Engineer</t>
  </si>
  <si>
    <t>3.1.5</t>
  </si>
  <si>
    <t>Allow for keeping excavations free from undergroung, or storm water</t>
  </si>
  <si>
    <t>item</t>
  </si>
  <si>
    <t>Total Bill No.1(Carried to Summary)</t>
  </si>
  <si>
    <t>BILL NO 2 SUBSTRUCTURE WORKS</t>
  </si>
  <si>
    <t xml:space="preserve">The following items include supply and cast of concrete, shuttering, tie rods, spacers, supply and placing of concrete, vibrating, steel reinforcement shaping and fixing, curing, steel reinforcement, and supply and cast the required concrete, using mechanical vibrators, curing, testing steel reinforcement and concrete, and all other requirements and workmanship as per specifications, drawings and engineers instructions. </t>
  </si>
  <si>
    <t>Concrete works</t>
  </si>
  <si>
    <t>Vibrated reinforced concrete 1:2:4 to:-</t>
  </si>
  <si>
    <t>3.2.1</t>
  </si>
  <si>
    <t>Supply all materials and cast 450mm grade beam</t>
  </si>
  <si>
    <t>3.2.2</t>
  </si>
  <si>
    <t>Supply all materials and cast 450mmx450mm columns(foundation column height 1.5m) according to structural drawings upon approval by Site Engineer</t>
  </si>
  <si>
    <t>3.2.3</t>
  </si>
  <si>
    <t>Supply all materials and cast 400mm thick column bases to be approved by Engineer and according structural drawings</t>
  </si>
  <si>
    <t>Reinforcement details</t>
  </si>
  <si>
    <t>3.2.4</t>
  </si>
  <si>
    <t>Supply and fix strip steel reinforcement round bars to B.s 4449 including all cutting to size, binding wire and spacer blocks in strip to be placed according to the structural drawings provided or as advised by Structural Site Engineer</t>
  </si>
  <si>
    <t>kg</t>
  </si>
  <si>
    <t>Sawnform work to:-</t>
  </si>
  <si>
    <t>3.2.5</t>
  </si>
  <si>
    <t>Supply and fix formwork for sides of stub columns, strip footing formworks and edges of base columns</t>
  </si>
  <si>
    <t>Total Bill No.2 (Carried to Summary)</t>
  </si>
  <si>
    <t>BILL NO 3 SUPERSTRUCTURE WORKS</t>
  </si>
  <si>
    <t>1- Supplying , placing, workmanship, mortar, scaffolds, filling mastic for  expansion joints and all other required materials, equipment and tools to complete the work according to specifications and directions of supervisor engineer. 
2 -Contractor to provide samples for approval and all the required tests.                                        
3-The following items include supply and cast of concrete, shuttering, tie rods, spacers, supply and placing of concrete, vibrating, steel reinforcement shaping and fixing, curing, steel reinforcement, and supply and cast the required concrete, using mechanical vibrators, curing, testing steel reinforcement and concrete, and all other requirements and workmanship as per specifications, drawings and engineers instructions. The contractor has to submit shop drawings for approval prior to work.</t>
  </si>
  <si>
    <t>Vibrated reinforced concrete 1:2:4 (20/20) in:-</t>
  </si>
  <si>
    <t>3.3.1</t>
  </si>
  <si>
    <t>Supply all materials and cast ring  Slab,beams &amp; Lintols as per structural design 
drawings</t>
  </si>
  <si>
    <t>3.3.2</t>
  </si>
  <si>
    <t>Supply all materials and cast columns as per structural design drawings attached work to be approved by Engineer</t>
  </si>
  <si>
    <t>Formwork</t>
  </si>
  <si>
    <t>3.3.3</t>
  </si>
  <si>
    <t>Supply and fix formwork for sides of columns and slab</t>
  </si>
  <si>
    <t>3.3.4</t>
  </si>
  <si>
    <t>Supply and fix formwork on sides and soffites of ringbeams</t>
  </si>
  <si>
    <t>3.3.5</t>
  </si>
  <si>
    <t>Supply and fix formwork on sides and soffites of RC tank</t>
  </si>
  <si>
    <t>Reinforcement works</t>
  </si>
  <si>
    <t>3.3.6</t>
  </si>
  <si>
    <t>Assorted for beam reinforcement</t>
  </si>
  <si>
    <t>3.3.7</t>
  </si>
  <si>
    <t>Assorted for column reinforcement to tank</t>
  </si>
  <si>
    <t>Total Bill No.3 (Carried to Summary)</t>
  </si>
  <si>
    <t>BILL NO 4 FINISHES</t>
  </si>
  <si>
    <t>All works must be according to specification and engineer instructions. Rates shall include :  
1-Supply of all needed materials, including galvanized angles for the corners  as well as the use of   galvanized wire mesh  between concrete 
2-Preparation works by covering all conduits of electricity, water supplies ,between existing walls and slabs … etc,  with  a galvanized wire mesh at least 20cm width  coated by mortar (1:1) cement : sand and the work  includes removal of  wires and  nails and cleaning of surfaces to be ready for plastering .This should be done prior to commencement of plastering and after obtaining a written approval from the supervision engineer.
3-Contractor shall take into consideration that all – direct and indirect works and expenses required for the completion of the coming items are included in the unit price.4-Curing with water for at least three days for each coat.
5-Price of plastering shall include all required materials and works, mixing, scaffolds, cleaning the site, required equipment and workmanship to complete the work according to specifications and directions of the engineer                                                                        
6- Price of tiling works shall include supply of all materials, mixing the cement paste, cutting the tiles to the required shapes and dimensions, cleaning the site ,required equipment &amp; workmanship to complete the work according to specifications and directions of the engineer.</t>
  </si>
  <si>
    <t>Floors and walls</t>
  </si>
  <si>
    <t>3.4.1</t>
  </si>
  <si>
    <t xml:space="preserve">Supply all materials and screed 25mm thick cement sand screed 1:2 steel backing </t>
  </si>
  <si>
    <t>3.4.2</t>
  </si>
  <si>
    <t>Supply all materials and screed 12mm thick cement  1:2 steel backing  to Beams column and surfaces of tank</t>
  </si>
  <si>
    <t>3.4.3</t>
  </si>
  <si>
    <t>Supply all apply approved water proofing to the internal of the tank</t>
  </si>
  <si>
    <t>Total Bill No.4 (Carried to Summary)</t>
  </si>
  <si>
    <t>BILL NO 5 PAINTING AND DECORATIONS</t>
  </si>
  <si>
    <t xml:space="preserve">Rates include: 1- Any painting materials must have a valid certificate confirming that the paint materials meet with  standard and specification , tested by approved local laboratory and have the final approved from the supervisor engineer.
2- The surface must be dry and clean before painting.                            
3- All painting works should provide the required coverage.
4- All paint works must be according to specifications , drawings and supervisor engineer instructions. 
5- Contractor shall take into consideration that all – direct and indirect works and expenses required for the completion of the coming items are included in the unit price. 
6- Smoothen surfaces of existing plastering before the  Commencement paint using sand paper.     
7- Price of painting shall include supply of all materials, cleaning the site, required equipment and workmanship to complete the work according to specifications and directions of the engineer.  </t>
  </si>
  <si>
    <t>3.5.1</t>
  </si>
  <si>
    <t xml:space="preserve">Prepare and apply three coats exterior long lasting first grade plastic emulsion paint as"crown" or any other equal and approved paint to Rendered surfaces  </t>
  </si>
  <si>
    <t>Total Bill No.5 (Carried to Summary)</t>
  </si>
  <si>
    <t>GRAND SUMMARY</t>
  </si>
  <si>
    <t>EXCAVATION AND EARTHWORKS</t>
  </si>
  <si>
    <t>SUBSTRUCTURE</t>
  </si>
  <si>
    <t>SUPERSTRUCTURE</t>
  </si>
  <si>
    <t>FINISHES</t>
  </si>
  <si>
    <t>PAINTING AND DECORATIONS</t>
  </si>
  <si>
    <t>PLUMBING ACCESSORIES AND OTHERS</t>
  </si>
  <si>
    <t>PROVISIONAL</t>
  </si>
  <si>
    <t xml:space="preserve">GRAND TOTAL </t>
  </si>
  <si>
    <t>ELEMENT 4: ELECTROMECHANICAL SYSTEM</t>
  </si>
  <si>
    <t>SUBMERSSIBLE PUMP &amp; SOLAR INSTALLATION RISING MAIN</t>
  </si>
  <si>
    <t>4.1.1</t>
  </si>
  <si>
    <t>SUBMERSIBLE PUMP 15 KW</t>
  </si>
  <si>
    <t>SET</t>
  </si>
  <si>
    <t>4.1.2</t>
  </si>
  <si>
    <t>DC PV 10800 Wp; 20 X 11 MODULES; ( 360WP X30 MODULES) OR EQUVALENT</t>
  </si>
  <si>
    <t>PC</t>
  </si>
  <si>
    <t>4.1.3</t>
  </si>
  <si>
    <t>MOTOR CABLE, LONDEX ( 10M 16MM2 3PHASE CABLE FOR
POWER )</t>
  </si>
  <si>
    <t>4.1.4</t>
  </si>
  <si>
    <t>MOTOR CABLE, LONDEX ( 1-PHASE CABLE FOR GROUND
15M)</t>
  </si>
  <si>
    <t>4.1.5</t>
  </si>
  <si>
    <t>ACCESSORIES(1 SET WATER SENOSER, FLOAT SWITCH, 3X PV DISCONNECT 1000-40-5, PV COMBINER 1000-125-4, PV PROTECT-1000-125, SMARTPSUK2, SURGE PROTECTOR 2)
BRACKET, SURGE PROTECTOR2 )</t>
  </si>
  <si>
    <t>4.1.6</t>
  </si>
  <si>
    <t>WALL MOUNTED ENCLOSURE</t>
  </si>
  <si>
    <t>4.1.7</t>
  </si>
  <si>
    <t>POLE MOUNT SET ( SOLAR PANNEL RACK FABRICATION
AND ASSEMBLY)</t>
  </si>
  <si>
    <t>4.1.8</t>
  </si>
  <si>
    <t>INSTALLATION SERVICE AND COMMISSIONING</t>
  </si>
  <si>
    <t>LS</t>
  </si>
  <si>
    <t>4.1.9</t>
  </si>
  <si>
    <t>SOLAR INTERCONNECTION TO THE CONTROLLER CABLE
16MM2 AND CONNECTORS</t>
  </si>
  <si>
    <t>4.1.10</t>
  </si>
  <si>
    <t>EARTHING SET FOR THE WHOLE SYSTEM. THIS SHOULD BE DONE TO THE ALTERNATOR, CANOPY AND NEUTRAL</t>
  </si>
  <si>
    <t>4.1.11</t>
  </si>
  <si>
    <t>CONCRETE AND MASON WORKS FOR THE FRAME BASE</t>
  </si>
  <si>
    <t xml:space="preserve">Supply and Installation of Generator </t>
  </si>
  <si>
    <t>5.1.1</t>
  </si>
  <si>
    <t xml:space="preserve">Power generating set preferably Perkins,Lister </t>
  </si>
  <si>
    <t xml:space="preserve"> or Cummins water cooled, 27KVA with the </t>
  </si>
  <si>
    <t xml:space="preserve">standard accessories: (a) control panel </t>
  </si>
  <si>
    <t xml:space="preserve">following comprising of three voltmeters range 0-500V, </t>
  </si>
  <si>
    <t xml:space="preserve">(b) three ammeters 0-20A, (c) hour meter, </t>
  </si>
  <si>
    <t xml:space="preserve">(d) pilot lamps indicating: (i) oil pressure, </t>
  </si>
  <si>
    <t>(ii) alternator, (iii) engine running, (iv) .</t>
  </si>
  <si>
    <t xml:space="preserve">engine failure, (v) water temperature, </t>
  </si>
  <si>
    <t xml:space="preserve">(e) oil pressure gauge, (f) dc voltmeter, </t>
  </si>
  <si>
    <t>(g) water temperature meter,</t>
  </si>
  <si>
    <t xml:space="preserve"> (h) several MCBS for power and controls:</t>
  </si>
  <si>
    <t xml:space="preserve"> (i) emergency stop switch, etc; </t>
  </si>
  <si>
    <t xml:space="preserve">(ii) 2No spare fuel filters, (iii) 2No spare oil filters, </t>
  </si>
  <si>
    <t>(iv) and 2No spare air cleaner elements</t>
  </si>
  <si>
    <t>Subtotal</t>
  </si>
  <si>
    <t>TOTAL EMS</t>
  </si>
  <si>
    <t>Summary</t>
  </si>
  <si>
    <t>AMOUNT (USD)</t>
  </si>
  <si>
    <t>PIPELINE CONNECTION 3KM</t>
  </si>
  <si>
    <t>CONSTRUCTION OF WATER POINTS</t>
  </si>
  <si>
    <t>ELEVATED WATER TANK</t>
  </si>
  <si>
    <t>No.</t>
  </si>
  <si>
    <t>ELECTROMECHANICAL SYSTEM</t>
  </si>
  <si>
    <t>SUPPLY AND INSTALL GENSET</t>
  </si>
  <si>
    <t>WATER QUALITY AND PUMP TESTING ( 3 TESTS)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</si>
</sst>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0.00_);_(&quot;$&quot;* \(#,##0.00\);_(&quot;$&quot;* &quot;-&quot;??_);_(@_)"/>
    <numFmt numFmtId="165" formatCode="_(* #,##0.00_);_(* \(#,##0.00\);_(* &quot;-&quot;??_);_(@_)"/>
    <numFmt numFmtId="166" formatCode="_-&quot;AED&quot;* #,##0.00_-;\-&quot;AED&quot;* #,##0.00_-;_-&quot;AED&quot;* &quot;-&quot;??_-;_-@_-"/>
    <numFmt numFmtId="167" formatCode="#,##0.000"/>
    <numFmt numFmtId="168" formatCode="0.0"/>
    <numFmt numFmtId="169" formatCode="&quot;$&quot;#,##0.00"/>
  </numFmts>
  <fonts count="17">
    <font>
      <sz val="11"/>
      <color theme="1"/>
      <name val="Aptos Narrow"/>
      <family val="2"/>
      <scheme val="minor"/>
    </font>
    <font>
      <sz val="11"/>
      <color theme="1"/>
      <name val="Aptos Narrow"/>
      <family val="2"/>
      <scheme val="minor"/>
    </font>
    <font>
      <sz val="10"/>
      <color theme="1"/>
      <name val="Aptos Narrow"/>
      <family val="2"/>
      <scheme val="minor"/>
    </font>
    <font>
      <b/>
      <sz val="10"/>
      <color theme="1"/>
      <name val="Aptos Narrow"/>
      <family val="2"/>
      <scheme val="minor"/>
    </font>
    <font>
      <sz val="10"/>
      <color theme="0"/>
      <name val="Aptos Narrow"/>
      <family val="2"/>
      <scheme val="minor"/>
    </font>
    <font>
      <b/>
      <sz val="10"/>
      <name val="Aptos Narrow"/>
      <family val="2"/>
      <scheme val="minor"/>
    </font>
    <font>
      <i/>
      <sz val="10"/>
      <name val="Aptos Narrow"/>
      <family val="2"/>
      <scheme val="minor"/>
    </font>
    <font>
      <i/>
      <u/>
      <sz val="10"/>
      <name val="Aptos Narrow"/>
      <family val="2"/>
      <scheme val="minor"/>
    </font>
    <font>
      <sz val="10"/>
      <color rgb="FF000000"/>
      <name val="Aptos Narrow"/>
      <family val="2"/>
      <scheme val="minor"/>
    </font>
    <font>
      <sz val="10"/>
      <name val="Arial"/>
      <family val="2"/>
    </font>
    <font>
      <sz val="10"/>
      <name val="Aptos Narrow"/>
      <family val="2"/>
      <scheme val="minor"/>
    </font>
    <font>
      <b/>
      <sz val="10"/>
      <color rgb="FF000000"/>
      <name val="Aptos Narrow"/>
      <family val="2"/>
      <scheme val="minor"/>
    </font>
    <font>
      <i/>
      <sz val="10"/>
      <color rgb="FF000000"/>
      <name val="Aptos Narrow"/>
      <family val="2"/>
      <scheme val="minor"/>
    </font>
    <font>
      <b/>
      <i/>
      <sz val="10"/>
      <name val="Aptos Narrow"/>
      <family val="2"/>
      <scheme val="minor"/>
    </font>
    <font>
      <b/>
      <i/>
      <u/>
      <sz val="10"/>
      <name val="Aptos Narrow"/>
      <family val="2"/>
      <scheme val="minor"/>
    </font>
    <font>
      <b/>
      <sz val="11"/>
      <name val="Aptos Narrow"/>
      <family val="2"/>
      <scheme val="minor"/>
    </font>
    <font>
      <sz val="11"/>
      <name val="Aptos Narrow"/>
      <family val="2"/>
      <scheme val="minor"/>
    </font>
  </fonts>
  <fills count="8">
    <fill>
      <patternFill patternType="none"/>
    </fill>
    <fill>
      <patternFill patternType="gray125"/>
    </fill>
    <fill>
      <patternFill patternType="solid">
        <fgColor rgb="FF26269A"/>
        <bgColor indexed="64"/>
      </patternFill>
    </fill>
    <fill>
      <patternFill patternType="solid">
        <fgColor theme="0" tint="-0.249977111117893"/>
        <bgColor indexed="64"/>
      </patternFill>
    </fill>
    <fill>
      <patternFill patternType="solid">
        <fgColor theme="0"/>
        <bgColor indexed="64"/>
      </patternFill>
    </fill>
    <fill>
      <patternFill patternType="solid">
        <fgColor indexed="65"/>
        <bgColor indexed="64"/>
      </patternFill>
    </fill>
    <fill>
      <patternFill patternType="solid">
        <fgColor indexed="22"/>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s>
  <cellStyleXfs count="7">
    <xf numFmtId="0" fontId="0" fillId="0" borderId="0"/>
    <xf numFmtId="43" fontId="1" fillId="0" borderId="0" applyFont="0" applyFill="0" applyBorder="0" applyAlignment="0" applyProtection="0"/>
    <xf numFmtId="166" fontId="1"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43" fontId="1" fillId="0" borderId="0" applyFont="0" applyFill="0" applyBorder="0" applyAlignment="0" applyProtection="0"/>
  </cellStyleXfs>
  <cellXfs count="153">
    <xf numFmtId="0" fontId="0" fillId="0" borderId="0" xfId="0"/>
    <xf numFmtId="0" fontId="2" fillId="2" borderId="0" xfId="0" applyFont="1" applyFill="1"/>
    <xf numFmtId="0" fontId="2" fillId="0" borderId="0" xfId="0" applyFont="1"/>
    <xf numFmtId="0" fontId="4" fillId="2" borderId="2" xfId="0" applyFont="1" applyFill="1" applyBorder="1" applyAlignment="1">
      <alignment horizontal="center" vertical="top" wrapText="1"/>
    </xf>
    <xf numFmtId="1" fontId="2" fillId="0" borderId="12" xfId="3" applyNumberFormat="1" applyFont="1" applyBorder="1" applyAlignment="1">
      <alignment horizontal="center" vertical="center" shrinkToFit="1"/>
    </xf>
    <xf numFmtId="0" fontId="10" fillId="0" borderId="1" xfId="4" applyFont="1" applyBorder="1" applyAlignment="1">
      <alignment wrapText="1"/>
    </xf>
    <xf numFmtId="0" fontId="10" fillId="0" borderId="1" xfId="4" applyFont="1" applyBorder="1" applyAlignment="1">
      <alignment horizontal="left" vertical="top"/>
    </xf>
    <xf numFmtId="4" fontId="10" fillId="0" borderId="1" xfId="4" applyNumberFormat="1" applyFont="1" applyBorder="1" applyAlignment="1">
      <alignment horizontal="left" vertical="top"/>
    </xf>
    <xf numFmtId="165" fontId="10" fillId="0" borderId="1" xfId="5" applyFont="1" applyBorder="1" applyAlignment="1">
      <alignment horizontal="left" vertical="top"/>
    </xf>
    <xf numFmtId="43" fontId="8" fillId="0" borderId="12" xfId="1" applyFont="1" applyFill="1" applyBorder="1" applyAlignment="1">
      <alignment horizontal="center" vertical="center" shrinkToFit="1"/>
    </xf>
    <xf numFmtId="0" fontId="10" fillId="0" borderId="1" xfId="4" applyFont="1" applyBorder="1" applyAlignment="1">
      <alignment horizontal="center" vertical="center"/>
    </xf>
    <xf numFmtId="4" fontId="10" fillId="0" borderId="1" xfId="4" applyNumberFormat="1" applyFont="1" applyBorder="1" applyAlignment="1">
      <alignment horizontal="center" vertical="center"/>
    </xf>
    <xf numFmtId="165" fontId="10" fillId="0" borderId="1" xfId="5" applyFont="1" applyBorder="1" applyAlignment="1">
      <alignment horizontal="center" vertical="center"/>
    </xf>
    <xf numFmtId="165" fontId="10" fillId="0" borderId="13" xfId="5" applyFont="1" applyBorder="1" applyAlignment="1">
      <alignment horizontal="center" vertical="center"/>
    </xf>
    <xf numFmtId="0" fontId="8" fillId="0" borderId="12" xfId="0" applyFont="1" applyBorder="1" applyAlignment="1">
      <alignment horizontal="left" vertical="top" wrapText="1"/>
    </xf>
    <xf numFmtId="165" fontId="10" fillId="0" borderId="1" xfId="5" applyFont="1" applyFill="1" applyBorder="1" applyAlignment="1">
      <alignment horizontal="left" vertical="top"/>
    </xf>
    <xf numFmtId="165" fontId="5" fillId="0" borderId="1" xfId="5" applyFont="1" applyFill="1" applyBorder="1" applyAlignment="1">
      <alignment horizontal="left" vertical="top"/>
    </xf>
    <xf numFmtId="43" fontId="8" fillId="0" borderId="15" xfId="1" applyFont="1" applyFill="1" applyBorder="1" applyAlignment="1">
      <alignment horizontal="left" vertical="top" wrapText="1"/>
    </xf>
    <xf numFmtId="1" fontId="8" fillId="0" borderId="16" xfId="0" applyNumberFormat="1" applyFont="1" applyBorder="1" applyAlignment="1">
      <alignment horizontal="left" vertical="top" shrinkToFit="1"/>
    </xf>
    <xf numFmtId="0" fontId="10" fillId="0" borderId="1" xfId="4" applyFont="1" applyBorder="1" applyAlignment="1">
      <alignment horizontal="center"/>
    </xf>
    <xf numFmtId="0" fontId="8" fillId="0" borderId="1" xfId="0" applyFont="1" applyBorder="1" applyAlignment="1">
      <alignment horizontal="left" vertical="top" wrapText="1"/>
    </xf>
    <xf numFmtId="0" fontId="5" fillId="0" borderId="1" xfId="4" applyFont="1" applyBorder="1" applyAlignment="1">
      <alignment wrapText="1"/>
    </xf>
    <xf numFmtId="0" fontId="11" fillId="0" borderId="1" xfId="0" applyFont="1" applyBorder="1" applyAlignment="1">
      <alignment horizontal="left" vertical="top" wrapText="1"/>
    </xf>
    <xf numFmtId="165" fontId="5" fillId="0" borderId="13" xfId="5" applyFont="1" applyBorder="1" applyAlignment="1">
      <alignment horizontal="center" vertical="center"/>
    </xf>
    <xf numFmtId="165" fontId="10" fillId="0" borderId="13" xfId="5" applyFont="1" applyFill="1" applyBorder="1" applyAlignment="1">
      <alignment horizontal="center" vertical="center"/>
    </xf>
    <xf numFmtId="0" fontId="5" fillId="0" borderId="20" xfId="4" applyFont="1" applyBorder="1" applyAlignment="1">
      <alignment horizontal="center" vertical="center"/>
    </xf>
    <xf numFmtId="0" fontId="5" fillId="0" borderId="1" xfId="4" applyFont="1" applyBorder="1" applyAlignment="1">
      <alignment vertical="center"/>
    </xf>
    <xf numFmtId="0" fontId="5" fillId="0" borderId="1" xfId="4" applyFont="1" applyBorder="1" applyAlignment="1">
      <alignment horizontal="center" vertical="center"/>
    </xf>
    <xf numFmtId="4" fontId="5" fillId="0" borderId="1" xfId="4" applyNumberFormat="1" applyFont="1" applyBorder="1" applyAlignment="1">
      <alignment horizontal="center" vertical="center"/>
    </xf>
    <xf numFmtId="165" fontId="5" fillId="0" borderId="1" xfId="5" applyFont="1" applyFill="1" applyBorder="1" applyAlignment="1">
      <alignment horizontal="center" vertical="center"/>
    </xf>
    <xf numFmtId="165" fontId="5" fillId="0" borderId="13" xfId="5" applyFont="1" applyFill="1" applyBorder="1" applyAlignment="1">
      <alignment horizontal="center" vertical="center"/>
    </xf>
    <xf numFmtId="0" fontId="10" fillId="0" borderId="20" xfId="4" applyFont="1" applyBorder="1" applyAlignment="1">
      <alignment horizontal="center" vertical="center"/>
    </xf>
    <xf numFmtId="0" fontId="10" fillId="0" borderId="1" xfId="4" applyFont="1" applyBorder="1" applyAlignment="1">
      <alignment vertical="center" wrapText="1"/>
    </xf>
    <xf numFmtId="4" fontId="10" fillId="0" borderId="1" xfId="4" applyNumberFormat="1" applyFont="1" applyBorder="1" applyAlignment="1">
      <alignment vertical="center"/>
    </xf>
    <xf numFmtId="0" fontId="13" fillId="0" borderId="1" xfId="4" applyFont="1" applyBorder="1" applyAlignment="1">
      <alignment vertical="center" wrapText="1"/>
    </xf>
    <xf numFmtId="165" fontId="10" fillId="0" borderId="1" xfId="5" applyFont="1" applyBorder="1" applyAlignment="1">
      <alignment vertical="center"/>
    </xf>
    <xf numFmtId="0" fontId="7" fillId="0" borderId="1" xfId="4" applyFont="1" applyBorder="1" applyAlignment="1">
      <alignment horizontal="left" vertical="center"/>
    </xf>
    <xf numFmtId="4" fontId="5" fillId="0" borderId="1" xfId="4" applyNumberFormat="1" applyFont="1" applyBorder="1" applyAlignment="1">
      <alignment vertical="center"/>
    </xf>
    <xf numFmtId="165" fontId="5" fillId="0" borderId="1" xfId="5" applyFont="1" applyBorder="1" applyAlignment="1">
      <alignment horizontal="center" vertical="center"/>
    </xf>
    <xf numFmtId="0" fontId="10" fillId="0" borderId="1" xfId="4" applyFont="1" applyBorder="1" applyAlignment="1">
      <alignment horizontal="left" vertical="center"/>
    </xf>
    <xf numFmtId="0" fontId="10" fillId="0" borderId="1" xfId="4" applyFont="1" applyBorder="1" applyAlignment="1">
      <alignment horizontal="left" vertical="center" wrapText="1"/>
    </xf>
    <xf numFmtId="0" fontId="10" fillId="4" borderId="1" xfId="4" applyFont="1" applyFill="1" applyBorder="1" applyAlignment="1">
      <alignment horizontal="left" vertical="center" wrapText="1"/>
    </xf>
    <xf numFmtId="167" fontId="10" fillId="0" borderId="1" xfId="4" applyNumberFormat="1" applyFont="1" applyBorder="1" applyAlignment="1">
      <alignment horizontal="center" vertical="center"/>
    </xf>
    <xf numFmtId="0" fontId="10" fillId="4" borderId="1" xfId="4" applyFont="1" applyFill="1" applyBorder="1" applyAlignment="1">
      <alignment horizontal="center" vertical="center"/>
    </xf>
    <xf numFmtId="165" fontId="10" fillId="4" borderId="1" xfId="5" applyFont="1" applyFill="1" applyBorder="1" applyAlignment="1">
      <alignment horizontal="center" vertical="center"/>
    </xf>
    <xf numFmtId="2" fontId="10" fillId="0" borderId="20" xfId="4" applyNumberFormat="1" applyFont="1" applyBorder="1" applyAlignment="1">
      <alignment horizontal="center" vertical="center"/>
    </xf>
    <xf numFmtId="0" fontId="10" fillId="0" borderId="1" xfId="4" applyFont="1" applyBorder="1" applyAlignment="1">
      <alignment vertical="center"/>
    </xf>
    <xf numFmtId="2" fontId="10" fillId="0" borderId="20" xfId="4" applyNumberFormat="1" applyFont="1" applyBorder="1" applyAlignment="1">
      <alignment horizontal="center"/>
    </xf>
    <xf numFmtId="165" fontId="10" fillId="0" borderId="1" xfId="5" applyFont="1" applyFill="1" applyBorder="1" applyAlignment="1">
      <alignment vertical="center"/>
    </xf>
    <xf numFmtId="168" fontId="10" fillId="0" borderId="20" xfId="4" applyNumberFormat="1" applyFont="1" applyBorder="1" applyAlignment="1">
      <alignment horizontal="center"/>
    </xf>
    <xf numFmtId="0" fontId="14" fillId="0" borderId="1" xfId="4" applyFont="1" applyBorder="1" applyAlignment="1">
      <alignment vertical="center"/>
    </xf>
    <xf numFmtId="0" fontId="10" fillId="0" borderId="1" xfId="4" applyFont="1" applyBorder="1"/>
    <xf numFmtId="4" fontId="10" fillId="0" borderId="1" xfId="4" applyNumberFormat="1" applyFont="1" applyBorder="1"/>
    <xf numFmtId="165" fontId="10" fillId="0" borderId="1" xfId="5" applyFont="1" applyBorder="1"/>
    <xf numFmtId="165" fontId="10" fillId="0" borderId="13" xfId="5" applyFont="1" applyBorder="1" applyAlignment="1">
      <alignment horizontal="center"/>
    </xf>
    <xf numFmtId="168" fontId="10" fillId="0" borderId="20" xfId="4" applyNumberFormat="1" applyFont="1" applyBorder="1" applyAlignment="1">
      <alignment horizontal="center" vertical="center"/>
    </xf>
    <xf numFmtId="0" fontId="10" fillId="4" borderId="1" xfId="4" applyFont="1" applyFill="1" applyBorder="1" applyAlignment="1">
      <alignment vertical="center"/>
    </xf>
    <xf numFmtId="4" fontId="10" fillId="4" borderId="1" xfId="4" applyNumberFormat="1" applyFont="1" applyFill="1" applyBorder="1" applyAlignment="1">
      <alignment horizontal="center" vertical="center"/>
    </xf>
    <xf numFmtId="165" fontId="10" fillId="0" borderId="13" xfId="5" applyFont="1" applyFill="1" applyBorder="1" applyAlignment="1">
      <alignment horizontal="center"/>
    </xf>
    <xf numFmtId="0" fontId="10" fillId="0" borderId="20" xfId="4" applyFont="1" applyBorder="1" applyAlignment="1">
      <alignment horizontal="center"/>
    </xf>
    <xf numFmtId="4" fontId="10" fillId="5" borderId="1" xfId="4" applyNumberFormat="1" applyFont="1" applyFill="1" applyBorder="1" applyAlignment="1">
      <alignment horizontal="center" vertical="center" wrapText="1"/>
    </xf>
    <xf numFmtId="0" fontId="10" fillId="0" borderId="1" xfId="4" applyFont="1" applyBorder="1" applyAlignment="1">
      <alignment vertical="top" wrapText="1"/>
    </xf>
    <xf numFmtId="165" fontId="10" fillId="5" borderId="1" xfId="5" applyFont="1" applyFill="1" applyBorder="1" applyAlignment="1">
      <alignment horizontal="center" vertical="center" wrapText="1"/>
    </xf>
    <xf numFmtId="4" fontId="10" fillId="0" borderId="1" xfId="4" applyNumberFormat="1" applyFont="1" applyBorder="1" applyAlignment="1">
      <alignment vertical="top"/>
    </xf>
    <xf numFmtId="165" fontId="10" fillId="0" borderId="1" xfId="5" applyFont="1" applyFill="1" applyBorder="1" applyAlignment="1">
      <alignment vertical="top"/>
    </xf>
    <xf numFmtId="165" fontId="5" fillId="0" borderId="13" xfId="5" applyFont="1" applyFill="1" applyBorder="1" applyAlignment="1">
      <alignment horizontal="center" vertical="top"/>
    </xf>
    <xf numFmtId="165" fontId="2" fillId="0" borderId="1" xfId="5" applyFont="1" applyBorder="1"/>
    <xf numFmtId="0" fontId="10" fillId="0" borderId="21" xfId="4" applyFont="1" applyBorder="1" applyAlignment="1">
      <alignment horizontal="center"/>
    </xf>
    <xf numFmtId="0" fontId="10" fillId="0" borderId="22" xfId="4" applyFont="1" applyBorder="1"/>
    <xf numFmtId="4" fontId="10" fillId="0" borderId="22" xfId="4" applyNumberFormat="1" applyFont="1" applyBorder="1"/>
    <xf numFmtId="165" fontId="2" fillId="0" borderId="22" xfId="5" applyFont="1" applyBorder="1"/>
    <xf numFmtId="165" fontId="10" fillId="0" borderId="23" xfId="5" applyFont="1" applyBorder="1" applyAlignment="1">
      <alignment horizontal="center"/>
    </xf>
    <xf numFmtId="0" fontId="10" fillId="0" borderId="24" xfId="4" applyFont="1" applyBorder="1" applyAlignment="1">
      <alignment horizontal="center"/>
    </xf>
    <xf numFmtId="0" fontId="3" fillId="0" borderId="25" xfId="4" applyFont="1" applyBorder="1"/>
    <xf numFmtId="0" fontId="10" fillId="0" borderId="25" xfId="4" applyFont="1" applyBorder="1"/>
    <xf numFmtId="4" fontId="10" fillId="0" borderId="25" xfId="4" applyNumberFormat="1" applyFont="1" applyBorder="1"/>
    <xf numFmtId="165" fontId="2" fillId="0" borderId="25" xfId="5" applyFont="1" applyFill="1" applyBorder="1"/>
    <xf numFmtId="0" fontId="8" fillId="0" borderId="26" xfId="0" applyFont="1" applyBorder="1" applyAlignment="1">
      <alignment horizontal="left" vertical="top" wrapText="1"/>
    </xf>
    <xf numFmtId="0" fontId="5" fillId="0" borderId="0" xfId="0" applyFont="1" applyAlignment="1">
      <alignment horizontal="left" vertical="top" wrapText="1"/>
    </xf>
    <xf numFmtId="0" fontId="8" fillId="0" borderId="0" xfId="0" applyFont="1" applyAlignment="1">
      <alignment horizontal="left" vertical="top" wrapText="1"/>
    </xf>
    <xf numFmtId="43" fontId="11" fillId="0" borderId="27" xfId="1" applyFont="1" applyFill="1" applyBorder="1" applyAlignment="1">
      <alignment horizontal="left" vertical="top" wrapText="1"/>
    </xf>
    <xf numFmtId="0" fontId="5" fillId="7" borderId="2" xfId="0" applyFont="1" applyFill="1" applyBorder="1" applyAlignment="1">
      <alignment horizontal="center" vertical="top" wrapText="1"/>
    </xf>
    <xf numFmtId="0" fontId="5" fillId="7" borderId="2" xfId="0" applyFont="1" applyFill="1" applyBorder="1" applyAlignment="1">
      <alignment horizontal="left" vertical="center" wrapText="1"/>
    </xf>
    <xf numFmtId="0" fontId="5" fillId="7" borderId="2" xfId="0" applyFont="1" applyFill="1" applyBorder="1" applyAlignment="1">
      <alignment horizontal="right" vertical="top" wrapText="1" indent="1"/>
    </xf>
    <xf numFmtId="0" fontId="10" fillId="7" borderId="2" xfId="0" applyFont="1" applyFill="1" applyBorder="1" applyAlignment="1">
      <alignment horizontal="center" vertical="top" wrapText="1"/>
    </xf>
    <xf numFmtId="165" fontId="8" fillId="0" borderId="12" xfId="5" applyFont="1" applyFill="1" applyBorder="1" applyAlignment="1">
      <alignment horizontal="center" vertical="center" shrinkToFit="1"/>
    </xf>
    <xf numFmtId="0" fontId="10" fillId="0" borderId="12" xfId="0" applyFont="1" applyBorder="1" applyAlignment="1">
      <alignment horizontal="left" vertical="top" wrapText="1"/>
    </xf>
    <xf numFmtId="0" fontId="10" fillId="0" borderId="12" xfId="0" applyFont="1" applyBorder="1" applyAlignment="1">
      <alignment horizontal="center" vertical="center" wrapText="1"/>
    </xf>
    <xf numFmtId="1" fontId="8" fillId="0" borderId="12" xfId="0" applyNumberFormat="1" applyFont="1" applyBorder="1" applyAlignment="1">
      <alignment horizontal="center" vertical="center" shrinkToFit="1"/>
    </xf>
    <xf numFmtId="0" fontId="10" fillId="0" borderId="12" xfId="0" applyFont="1" applyBorder="1" applyAlignment="1">
      <alignment horizontal="center" vertical="top" wrapText="1"/>
    </xf>
    <xf numFmtId="1" fontId="8" fillId="0" borderId="12" xfId="0" applyNumberFormat="1" applyFont="1" applyBorder="1" applyAlignment="1">
      <alignment horizontal="center" vertical="top" shrinkToFit="1"/>
    </xf>
    <xf numFmtId="0" fontId="10" fillId="0" borderId="31" xfId="0" applyFont="1" applyBorder="1" applyAlignment="1">
      <alignment horizontal="left" vertical="top" wrapText="1"/>
    </xf>
    <xf numFmtId="0" fontId="10" fillId="0" borderId="31" xfId="0" applyFont="1" applyBorder="1" applyAlignment="1">
      <alignment horizontal="center" vertical="top" wrapText="1"/>
    </xf>
    <xf numFmtId="1" fontId="8" fillId="0" borderId="31" xfId="0" applyNumberFormat="1" applyFont="1" applyBorder="1" applyAlignment="1">
      <alignment horizontal="center" vertical="top" shrinkToFi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1" fontId="8" fillId="0" borderId="1" xfId="0" applyNumberFormat="1" applyFont="1" applyBorder="1" applyAlignment="1">
      <alignment horizontal="center" vertical="center" shrinkToFit="1"/>
    </xf>
    <xf numFmtId="0" fontId="10" fillId="0" borderId="1" xfId="0" applyFont="1" applyBorder="1" applyAlignment="1">
      <alignment horizontal="center" vertical="top" wrapText="1"/>
    </xf>
    <xf numFmtId="1" fontId="8" fillId="0" borderId="1" xfId="0" applyNumberFormat="1" applyFont="1" applyBorder="1" applyAlignment="1">
      <alignment horizontal="center" vertical="top" shrinkToFit="1"/>
    </xf>
    <xf numFmtId="0" fontId="2" fillId="0" borderId="1" xfId="0" applyFont="1" applyBorder="1"/>
    <xf numFmtId="0" fontId="10" fillId="0" borderId="1" xfId="3" applyFont="1" applyBorder="1" applyAlignment="1">
      <alignment vertical="top"/>
    </xf>
    <xf numFmtId="0" fontId="5" fillId="0" borderId="1" xfId="4" applyFont="1" applyBorder="1" applyAlignment="1">
      <alignment vertical="center" wrapText="1"/>
    </xf>
    <xf numFmtId="0" fontId="5" fillId="0" borderId="1" xfId="3" applyFont="1" applyBorder="1" applyAlignment="1">
      <alignment vertical="top"/>
    </xf>
    <xf numFmtId="0" fontId="10" fillId="0" borderId="32" xfId="3" applyFont="1" applyBorder="1" applyAlignment="1">
      <alignment vertical="top"/>
    </xf>
    <xf numFmtId="0" fontId="8" fillId="0" borderId="32" xfId="0" applyFont="1" applyBorder="1" applyAlignment="1">
      <alignment horizontal="left" vertical="top" wrapText="1"/>
    </xf>
    <xf numFmtId="0" fontId="5" fillId="0" borderId="32" xfId="0" applyFont="1" applyBorder="1" applyAlignment="1">
      <alignment horizontal="left" vertical="top" wrapText="1"/>
    </xf>
    <xf numFmtId="0" fontId="10" fillId="0" borderId="1" xfId="3" applyFont="1" applyBorder="1" applyAlignment="1">
      <alignment horizontal="left" vertical="top"/>
    </xf>
    <xf numFmtId="0" fontId="2" fillId="0" borderId="1" xfId="0" applyFont="1" applyBorder="1" applyAlignment="1">
      <alignment horizontal="left" vertical="top"/>
    </xf>
    <xf numFmtId="1" fontId="8" fillId="0" borderId="1" xfId="0" applyNumberFormat="1" applyFont="1" applyBorder="1" applyAlignment="1">
      <alignment horizontal="right" vertical="top" shrinkToFit="1"/>
    </xf>
    <xf numFmtId="43" fontId="8" fillId="0" borderId="1" xfId="1" applyFont="1" applyFill="1" applyBorder="1" applyAlignment="1">
      <alignment horizontal="left" vertical="top" wrapText="1"/>
    </xf>
    <xf numFmtId="164" fontId="10" fillId="0" borderId="1" xfId="0" applyNumberFormat="1" applyFont="1" applyBorder="1" applyAlignment="1">
      <alignment horizontal="left" vertical="top" wrapText="1"/>
    </xf>
    <xf numFmtId="43" fontId="11" fillId="0" borderId="1" xfId="1" applyFont="1" applyFill="1" applyBorder="1" applyAlignment="1">
      <alignment horizontal="left" vertical="top" wrapText="1"/>
    </xf>
    <xf numFmtId="169" fontId="15" fillId="0" borderId="15" xfId="2" applyNumberFormat="1" applyFont="1" applyFill="1" applyBorder="1" applyAlignment="1">
      <alignment horizontal="right" vertical="top" wrapText="1"/>
    </xf>
    <xf numFmtId="169" fontId="16" fillId="0" borderId="15" xfId="2" applyNumberFormat="1" applyFont="1" applyFill="1" applyBorder="1" applyAlignment="1">
      <alignment horizontal="right" vertical="top" wrapText="1"/>
    </xf>
    <xf numFmtId="169" fontId="10"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11" fillId="0" borderId="20" xfId="4" applyFont="1" applyBorder="1" applyAlignment="1">
      <alignment horizontal="center" vertical="top"/>
    </xf>
    <xf numFmtId="0" fontId="11" fillId="0" borderId="1" xfId="4" applyFont="1" applyBorder="1" applyAlignment="1">
      <alignment horizontal="center" vertical="top"/>
    </xf>
    <xf numFmtId="2" fontId="10" fillId="0" borderId="20" xfId="4" applyNumberFormat="1" applyFont="1" applyBorder="1" applyAlignment="1">
      <alignment horizontal="center"/>
    </xf>
    <xf numFmtId="2" fontId="10" fillId="0" borderId="1" xfId="4" applyNumberFormat="1" applyFont="1" applyBorder="1" applyAlignment="1">
      <alignment horizontal="center"/>
    </xf>
    <xf numFmtId="2" fontId="10" fillId="0" borderId="13" xfId="4" applyNumberFormat="1" applyFont="1" applyBorder="1" applyAlignment="1">
      <alignment horizontal="center"/>
    </xf>
    <xf numFmtId="0" fontId="5" fillId="0" borderId="20" xfId="4" applyFont="1" applyBorder="1" applyAlignment="1">
      <alignment horizontal="center"/>
    </xf>
    <xf numFmtId="0" fontId="5" fillId="0" borderId="1" xfId="4" applyFont="1" applyBorder="1" applyAlignment="1">
      <alignment horizontal="center"/>
    </xf>
    <xf numFmtId="0" fontId="5" fillId="6" borderId="28" xfId="3" applyFont="1" applyFill="1" applyBorder="1" applyAlignment="1">
      <alignment horizontal="left" vertical="top"/>
    </xf>
    <xf numFmtId="0" fontId="5" fillId="6" borderId="29" xfId="3" applyFont="1" applyFill="1" applyBorder="1" applyAlignment="1">
      <alignment horizontal="left" vertical="top"/>
    </xf>
    <xf numFmtId="0" fontId="5" fillId="6" borderId="30" xfId="3" applyFont="1" applyFill="1" applyBorder="1" applyAlignment="1">
      <alignment horizontal="left" vertical="top"/>
    </xf>
    <xf numFmtId="0" fontId="10" fillId="3" borderId="33" xfId="0" applyFont="1" applyFill="1" applyBorder="1" applyAlignment="1">
      <alignment horizontal="center" vertical="top" wrapText="1"/>
    </xf>
    <xf numFmtId="0" fontId="12" fillId="0" borderId="20" xfId="4" applyFont="1" applyBorder="1" applyAlignment="1">
      <alignment horizontal="left" vertical="top" wrapText="1"/>
    </xf>
    <xf numFmtId="0" fontId="12" fillId="0" borderId="1" xfId="4" applyFont="1" applyBorder="1" applyAlignment="1">
      <alignment horizontal="left" vertical="top" wrapText="1"/>
    </xf>
    <xf numFmtId="0" fontId="12" fillId="0" borderId="13" xfId="4" applyFont="1" applyBorder="1" applyAlignment="1">
      <alignment horizontal="left" vertical="top" wrapText="1"/>
    </xf>
    <xf numFmtId="0" fontId="11" fillId="0" borderId="20" xfId="4" applyFont="1" applyBorder="1" applyAlignment="1">
      <alignment horizontal="center" vertical="center"/>
    </xf>
    <xf numFmtId="0" fontId="11" fillId="0" borderId="1" xfId="4" applyFont="1" applyBorder="1" applyAlignment="1">
      <alignment horizontal="center" vertical="center"/>
    </xf>
    <xf numFmtId="0" fontId="5" fillId="0" borderId="20" xfId="4" applyFont="1" applyBorder="1" applyAlignment="1">
      <alignment horizontal="left" vertical="center"/>
    </xf>
    <xf numFmtId="0" fontId="5" fillId="0" borderId="1" xfId="4" applyFont="1" applyBorder="1" applyAlignment="1">
      <alignment horizontal="left" vertical="center"/>
    </xf>
    <xf numFmtId="0" fontId="2" fillId="0" borderId="1" xfId="0" applyFont="1" applyBorder="1" applyAlignment="1">
      <alignment horizont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6"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5" fillId="3" borderId="9" xfId="0" applyFont="1" applyFill="1" applyBorder="1" applyAlignment="1">
      <alignment vertical="top" wrapText="1"/>
    </xf>
    <xf numFmtId="0" fontId="5" fillId="3" borderId="10" xfId="0" applyFont="1" applyFill="1" applyBorder="1" applyAlignment="1">
      <alignment vertical="top" wrapText="1"/>
    </xf>
    <xf numFmtId="0" fontId="5" fillId="3" borderId="11" xfId="0" applyFont="1" applyFill="1" applyBorder="1" applyAlignment="1">
      <alignmen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4" xfId="0" applyFont="1" applyBorder="1" applyAlignment="1">
      <alignment horizontal="left" vertical="top" wrapText="1"/>
    </xf>
    <xf numFmtId="0" fontId="11" fillId="0" borderId="1" xfId="4" applyFont="1" applyBorder="1" applyAlignment="1">
      <alignment horizontal="left" vertical="top"/>
    </xf>
    <xf numFmtId="0" fontId="5" fillId="3" borderId="17" xfId="0" applyFont="1" applyFill="1" applyBorder="1" applyAlignment="1">
      <alignment vertical="top" wrapText="1"/>
    </xf>
    <xf numFmtId="0" fontId="5" fillId="3" borderId="18" xfId="0" applyFont="1" applyFill="1" applyBorder="1" applyAlignment="1">
      <alignment vertical="top" wrapText="1"/>
    </xf>
    <xf numFmtId="0" fontId="5" fillId="3" borderId="19" xfId="0" applyFont="1" applyFill="1" applyBorder="1" applyAlignment="1">
      <alignment vertical="top" wrapText="1"/>
    </xf>
  </cellXfs>
  <cellStyles count="7">
    <cellStyle name="Comma" xfId="1" builtinId="3"/>
    <cellStyle name="Comma 11" xfId="6" xr:uid="{536F28A7-73F6-419A-B624-1C1B87CFCCF7}"/>
    <cellStyle name="Comma 2 2 2" xfId="5" xr:uid="{49792E99-8A85-457B-9B8D-01100C36C9AA}"/>
    <cellStyle name="Currency" xfId="2" builtinId="4"/>
    <cellStyle name="Normal" xfId="0" builtinId="0"/>
    <cellStyle name="Normal 2" xfId="3" xr:uid="{985CEC45-F0B2-4530-AEC9-57578907F1CE}"/>
    <cellStyle name="Normal 20 2" xfId="4" xr:uid="{8759BAF9-E3D9-4899-856B-D47627FFB1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3309C.119ADE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1</xdr:row>
      <xdr:rowOff>57150</xdr:rowOff>
    </xdr:from>
    <xdr:to>
      <xdr:col>6</xdr:col>
      <xdr:colOff>723900</xdr:colOff>
      <xdr:row>3</xdr:row>
      <xdr:rowOff>178707</xdr:rowOff>
    </xdr:to>
    <xdr:pic>
      <xdr:nvPicPr>
        <xdr:cNvPr id="2" name="Picture 1" descr="Description: LLG LOGO">
          <a:extLst>
            <a:ext uri="{FF2B5EF4-FFF2-40B4-BE49-F238E27FC236}">
              <a16:creationId xmlns:a16="http://schemas.microsoft.com/office/drawing/2014/main" id="{5C5D717F-F673-4CE8-8D0C-55675D1BE9CC}"/>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524625" y="228600"/>
          <a:ext cx="1190625" cy="559707"/>
        </a:xfrm>
        <a:prstGeom prst="rect">
          <a:avLst/>
        </a:prstGeom>
        <a:noFill/>
        <a:ln>
          <a:noFill/>
        </a:ln>
      </xdr:spPr>
    </xdr:pic>
    <xdr:clientData/>
  </xdr:twoCellAnchor>
  <xdr:twoCellAnchor editAs="oneCell">
    <xdr:from>
      <xdr:col>1</xdr:col>
      <xdr:colOff>133350</xdr:colOff>
      <xdr:row>1</xdr:row>
      <xdr:rowOff>50800</xdr:rowOff>
    </xdr:from>
    <xdr:to>
      <xdr:col>2</xdr:col>
      <xdr:colOff>1844675</xdr:colOff>
      <xdr:row>3</xdr:row>
      <xdr:rowOff>251732</xdr:rowOff>
    </xdr:to>
    <xdr:pic>
      <xdr:nvPicPr>
        <xdr:cNvPr id="3" name="Picture 2">
          <a:extLst>
            <a:ext uri="{FF2B5EF4-FFF2-40B4-BE49-F238E27FC236}">
              <a16:creationId xmlns:a16="http://schemas.microsoft.com/office/drawing/2014/main" id="{B31E08BA-A9FF-43DD-B157-3F1AFB2D10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222250"/>
          <a:ext cx="2149475" cy="639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C913B-3405-470B-B310-89BC6F4E4F75}">
  <dimension ref="A1:H146"/>
  <sheetViews>
    <sheetView tabSelected="1" workbookViewId="0">
      <selection activeCell="F10" sqref="F10"/>
    </sheetView>
  </sheetViews>
  <sheetFormatPr defaultRowHeight="14"/>
  <cols>
    <col min="1" max="1" width="4.58203125" customWidth="1"/>
    <col min="2" max="2" width="6.58203125" customWidth="1"/>
    <col min="3" max="3" width="58" customWidth="1"/>
    <col min="5" max="5" width="15.58203125" customWidth="1"/>
    <col min="6" max="6" width="11" customWidth="1"/>
    <col min="7" max="7" width="17.4140625" bestFit="1" customWidth="1"/>
  </cols>
  <sheetData>
    <row r="1" spans="1:7" s="2" customFormat="1" ht="12.5">
      <c r="A1" s="1"/>
      <c r="B1" s="2" t="s">
        <v>0</v>
      </c>
    </row>
    <row r="2" spans="1:7" s="2" customFormat="1" ht="12.5">
      <c r="A2" s="1"/>
      <c r="B2" s="134"/>
      <c r="C2" s="134"/>
      <c r="D2" s="134"/>
      <c r="E2" s="134"/>
      <c r="F2" s="134"/>
      <c r="G2" s="134"/>
    </row>
    <row r="3" spans="1:7" s="2" customFormat="1" ht="21" customHeight="1">
      <c r="A3" s="1"/>
      <c r="B3" s="134"/>
      <c r="C3" s="134"/>
      <c r="D3" s="134"/>
      <c r="E3" s="134"/>
      <c r="F3" s="134"/>
      <c r="G3" s="134"/>
    </row>
    <row r="4" spans="1:7" s="2" customFormat="1" ht="20.25" customHeight="1">
      <c r="A4" s="1"/>
      <c r="B4" s="134"/>
      <c r="C4" s="134"/>
      <c r="D4" s="134"/>
      <c r="E4" s="134"/>
      <c r="F4" s="134"/>
      <c r="G4" s="134"/>
    </row>
    <row r="5" spans="1:7" s="2" customFormat="1" ht="34.5" customHeight="1">
      <c r="B5" s="135" t="s">
        <v>1</v>
      </c>
      <c r="C5" s="136"/>
      <c r="D5" s="136"/>
      <c r="E5" s="136"/>
      <c r="F5" s="136"/>
      <c r="G5" s="136"/>
    </row>
    <row r="6" spans="1:7" s="2" customFormat="1" ht="12.5">
      <c r="B6" s="3" t="s">
        <v>2</v>
      </c>
      <c r="C6" s="3" t="s">
        <v>3</v>
      </c>
      <c r="D6" s="3" t="s">
        <v>4</v>
      </c>
      <c r="E6" s="3" t="s">
        <v>5</v>
      </c>
      <c r="F6" s="3" t="s">
        <v>6</v>
      </c>
      <c r="G6" s="3" t="s">
        <v>7</v>
      </c>
    </row>
    <row r="7" spans="1:7" s="2" customFormat="1" ht="16.5" customHeight="1">
      <c r="B7" s="137" t="s">
        <v>8</v>
      </c>
      <c r="C7" s="138"/>
      <c r="D7" s="138"/>
      <c r="E7" s="138"/>
      <c r="F7" s="138"/>
      <c r="G7" s="139"/>
    </row>
    <row r="8" spans="1:7" s="2" customFormat="1" ht="64.5" customHeight="1">
      <c r="B8" s="140" t="s">
        <v>9</v>
      </c>
      <c r="C8" s="141"/>
      <c r="D8" s="141"/>
      <c r="E8" s="141"/>
      <c r="F8" s="141"/>
      <c r="G8" s="142"/>
    </row>
    <row r="9" spans="1:7" s="2" customFormat="1" ht="13">
      <c r="B9" s="143" t="s">
        <v>10</v>
      </c>
      <c r="C9" s="144"/>
      <c r="D9" s="144"/>
      <c r="E9" s="144"/>
      <c r="F9" s="144"/>
      <c r="G9" s="145"/>
    </row>
    <row r="10" spans="1:7" s="2" customFormat="1" ht="25">
      <c r="B10" s="4">
        <v>1</v>
      </c>
      <c r="C10" s="5" t="s">
        <v>11</v>
      </c>
      <c r="D10" s="6"/>
      <c r="E10" s="7"/>
      <c r="F10" s="8"/>
      <c r="G10" s="8"/>
    </row>
    <row r="11" spans="1:7" s="2" customFormat="1" ht="37.5">
      <c r="B11" s="9" t="s">
        <v>12</v>
      </c>
      <c r="C11" s="5" t="s">
        <v>13</v>
      </c>
      <c r="D11" s="10" t="s">
        <v>14</v>
      </c>
      <c r="E11" s="11">
        <v>3300</v>
      </c>
      <c r="F11" s="12"/>
      <c r="G11" s="13">
        <f>E11*F11</f>
        <v>0</v>
      </c>
    </row>
    <row r="12" spans="1:7" s="2" customFormat="1" ht="25.5">
      <c r="B12" s="9" t="s">
        <v>15</v>
      </c>
      <c r="C12" s="5" t="s">
        <v>16</v>
      </c>
      <c r="D12" s="10" t="s">
        <v>17</v>
      </c>
      <c r="E12" s="11">
        <f>E11*0.7*0.3</f>
        <v>693</v>
      </c>
      <c r="F12" s="12"/>
      <c r="G12" s="13">
        <f>E12*F12</f>
        <v>0</v>
      </c>
    </row>
    <row r="13" spans="1:7" s="2" customFormat="1" ht="25.5">
      <c r="B13" s="9" t="s">
        <v>18</v>
      </c>
      <c r="C13" s="5" t="s">
        <v>19</v>
      </c>
      <c r="D13" s="10" t="s">
        <v>17</v>
      </c>
      <c r="E13" s="11">
        <f>E12</f>
        <v>693</v>
      </c>
      <c r="F13" s="12"/>
      <c r="G13" s="13">
        <f>E13*F13</f>
        <v>0</v>
      </c>
    </row>
    <row r="14" spans="1:7" s="2" customFormat="1">
      <c r="B14" s="146" t="s">
        <v>20</v>
      </c>
      <c r="C14" s="147"/>
      <c r="D14" s="148"/>
      <c r="E14" s="14"/>
      <c r="F14" s="14"/>
      <c r="G14" s="112">
        <f>SUM(G11:G13)</f>
        <v>0</v>
      </c>
    </row>
    <row r="15" spans="1:7" s="2" customFormat="1" ht="13">
      <c r="B15" s="149"/>
      <c r="C15" s="149"/>
      <c r="D15" s="149"/>
      <c r="E15" s="7"/>
      <c r="F15" s="15"/>
      <c r="G15" s="16"/>
    </row>
    <row r="16" spans="1:7" s="2" customFormat="1" ht="13">
      <c r="B16" s="137" t="s">
        <v>21</v>
      </c>
      <c r="C16" s="138"/>
      <c r="D16" s="138"/>
      <c r="E16" s="138"/>
      <c r="F16" s="138"/>
      <c r="G16" s="139"/>
    </row>
    <row r="17" spans="2:7" s="2" customFormat="1" ht="13">
      <c r="B17" s="146" t="s">
        <v>22</v>
      </c>
      <c r="C17" s="147"/>
      <c r="D17" s="147"/>
      <c r="E17" s="147"/>
      <c r="F17" s="148"/>
      <c r="G17" s="17"/>
    </row>
    <row r="18" spans="2:7" s="2" customFormat="1" ht="25">
      <c r="B18" s="18" t="s">
        <v>23</v>
      </c>
      <c r="C18" s="5" t="s">
        <v>24</v>
      </c>
      <c r="D18" s="19" t="s">
        <v>25</v>
      </c>
      <c r="E18" s="11">
        <v>30.3</v>
      </c>
      <c r="F18" s="12"/>
      <c r="G18" s="13">
        <f>F18*E18</f>
        <v>0</v>
      </c>
    </row>
    <row r="19" spans="2:7" s="2" customFormat="1" ht="12.5">
      <c r="B19" s="18" t="s">
        <v>26</v>
      </c>
      <c r="C19" s="5" t="s">
        <v>27</v>
      </c>
      <c r="D19" s="10" t="s">
        <v>28</v>
      </c>
      <c r="E19" s="11">
        <f>(2.8*2.4*0.3)+(364/4*0.3*0.7)</f>
        <v>21.125999999999998</v>
      </c>
      <c r="F19" s="12"/>
      <c r="G19" s="13">
        <f t="shared" ref="G19:G39" si="0">F19*E19</f>
        <v>0</v>
      </c>
    </row>
    <row r="20" spans="2:7" s="2" customFormat="1" ht="25">
      <c r="B20" s="18" t="s">
        <v>29</v>
      </c>
      <c r="C20" s="5" t="s">
        <v>30</v>
      </c>
      <c r="D20" s="10" t="s">
        <v>28</v>
      </c>
      <c r="E20" s="11">
        <v>5.3</v>
      </c>
      <c r="F20" s="12"/>
      <c r="G20" s="13">
        <f t="shared" si="0"/>
        <v>0</v>
      </c>
    </row>
    <row r="21" spans="2:7" s="2" customFormat="1" ht="12.5">
      <c r="B21" s="18" t="s">
        <v>31</v>
      </c>
      <c r="C21" s="5" t="s">
        <v>32</v>
      </c>
      <c r="D21" s="10" t="s">
        <v>28</v>
      </c>
      <c r="E21" s="11">
        <v>2.5</v>
      </c>
      <c r="F21" s="12"/>
      <c r="G21" s="13">
        <f t="shared" si="0"/>
        <v>0</v>
      </c>
    </row>
    <row r="22" spans="2:7" s="2" customFormat="1" ht="12.5">
      <c r="B22" s="18" t="s">
        <v>33</v>
      </c>
      <c r="C22" s="5" t="s">
        <v>34</v>
      </c>
      <c r="D22" s="10" t="s">
        <v>28</v>
      </c>
      <c r="E22" s="11">
        <v>4</v>
      </c>
      <c r="F22" s="12"/>
      <c r="G22" s="13">
        <f t="shared" si="0"/>
        <v>0</v>
      </c>
    </row>
    <row r="23" spans="2:7" s="2" customFormat="1" ht="12.5">
      <c r="B23" s="18" t="s">
        <v>35</v>
      </c>
      <c r="C23" s="5" t="s">
        <v>36</v>
      </c>
      <c r="D23" s="19" t="s">
        <v>25</v>
      </c>
      <c r="E23" s="11">
        <v>40.1</v>
      </c>
      <c r="F23" s="12"/>
      <c r="G23" s="13">
        <f t="shared" si="0"/>
        <v>0</v>
      </c>
    </row>
    <row r="24" spans="2:7" s="2" customFormat="1" ht="12.5">
      <c r="B24" s="18" t="s">
        <v>37</v>
      </c>
      <c r="C24" s="5" t="s">
        <v>38</v>
      </c>
      <c r="D24" s="19" t="s">
        <v>25</v>
      </c>
      <c r="E24" s="11">
        <v>6</v>
      </c>
      <c r="F24" s="12"/>
      <c r="G24" s="13">
        <f t="shared" si="0"/>
        <v>0</v>
      </c>
    </row>
    <row r="25" spans="2:7" s="2" customFormat="1" ht="12.5">
      <c r="B25" s="18" t="s">
        <v>39</v>
      </c>
      <c r="C25" s="5" t="s">
        <v>40</v>
      </c>
      <c r="D25" s="10" t="s">
        <v>41</v>
      </c>
      <c r="E25" s="11">
        <v>2</v>
      </c>
      <c r="F25" s="12"/>
      <c r="G25" s="13">
        <f t="shared" si="0"/>
        <v>0</v>
      </c>
    </row>
    <row r="26" spans="2:7" s="2" customFormat="1" ht="12.5">
      <c r="B26" s="18" t="s">
        <v>42</v>
      </c>
      <c r="C26" s="5" t="s">
        <v>43</v>
      </c>
      <c r="D26" s="10" t="s">
        <v>41</v>
      </c>
      <c r="E26" s="11">
        <v>2</v>
      </c>
      <c r="F26" s="12"/>
      <c r="G26" s="13">
        <f t="shared" si="0"/>
        <v>0</v>
      </c>
    </row>
    <row r="27" spans="2:7" s="2" customFormat="1" ht="25">
      <c r="B27" s="18" t="s">
        <v>44</v>
      </c>
      <c r="C27" s="5" t="s">
        <v>45</v>
      </c>
      <c r="D27" s="10" t="s">
        <v>41</v>
      </c>
      <c r="E27" s="11">
        <v>1</v>
      </c>
      <c r="F27" s="12"/>
      <c r="G27" s="13">
        <f t="shared" si="0"/>
        <v>0</v>
      </c>
    </row>
    <row r="28" spans="2:7" s="2" customFormat="1" ht="12.5">
      <c r="B28" s="18" t="s">
        <v>46</v>
      </c>
      <c r="C28" s="5" t="s">
        <v>47</v>
      </c>
      <c r="D28" s="10" t="s">
        <v>41</v>
      </c>
      <c r="E28" s="11">
        <v>1</v>
      </c>
      <c r="F28" s="12"/>
      <c r="G28" s="13">
        <f t="shared" si="0"/>
        <v>0</v>
      </c>
    </row>
    <row r="29" spans="2:7" s="2" customFormat="1" ht="12.5">
      <c r="B29" s="18" t="s">
        <v>48</v>
      </c>
      <c r="C29" s="5" t="s">
        <v>49</v>
      </c>
      <c r="D29" s="10" t="s">
        <v>41</v>
      </c>
      <c r="E29" s="11">
        <v>1</v>
      </c>
      <c r="F29" s="12"/>
      <c r="G29" s="13">
        <f t="shared" si="0"/>
        <v>0</v>
      </c>
    </row>
    <row r="30" spans="2:7" s="2" customFormat="1" ht="12.5">
      <c r="B30" s="18" t="s">
        <v>50</v>
      </c>
      <c r="C30" s="5" t="s">
        <v>51</v>
      </c>
      <c r="D30" s="10" t="s">
        <v>41</v>
      </c>
      <c r="E30" s="11">
        <v>1</v>
      </c>
      <c r="F30" s="12"/>
      <c r="G30" s="13">
        <f t="shared" si="0"/>
        <v>0</v>
      </c>
    </row>
    <row r="31" spans="2:7" s="2" customFormat="1" ht="12.5">
      <c r="B31" s="18" t="s">
        <v>52</v>
      </c>
      <c r="C31" s="5" t="s">
        <v>53</v>
      </c>
      <c r="D31" s="10" t="s">
        <v>41</v>
      </c>
      <c r="E31" s="11">
        <v>2</v>
      </c>
      <c r="F31" s="12"/>
      <c r="G31" s="13">
        <f t="shared" si="0"/>
        <v>0</v>
      </c>
    </row>
    <row r="32" spans="2:7" s="2" customFormat="1" ht="12.5">
      <c r="B32" s="18" t="s">
        <v>54</v>
      </c>
      <c r="C32" s="5" t="s">
        <v>55</v>
      </c>
      <c r="D32" s="10" t="s">
        <v>41</v>
      </c>
      <c r="E32" s="11">
        <v>8</v>
      </c>
      <c r="F32" s="12"/>
      <c r="G32" s="13">
        <f t="shared" si="0"/>
        <v>0</v>
      </c>
    </row>
    <row r="33" spans="2:7" s="2" customFormat="1" ht="12.5">
      <c r="B33" s="18" t="s">
        <v>56</v>
      </c>
      <c r="C33" s="5" t="s">
        <v>57</v>
      </c>
      <c r="D33" s="10" t="s">
        <v>41</v>
      </c>
      <c r="E33" s="11">
        <v>3</v>
      </c>
      <c r="F33" s="12"/>
      <c r="G33" s="13">
        <f t="shared" si="0"/>
        <v>0</v>
      </c>
    </row>
    <row r="34" spans="2:7" s="2" customFormat="1" ht="12.5">
      <c r="B34" s="18" t="s">
        <v>58</v>
      </c>
      <c r="C34" s="5" t="s">
        <v>59</v>
      </c>
      <c r="D34" s="10" t="s">
        <v>41</v>
      </c>
      <c r="E34" s="11">
        <v>1</v>
      </c>
      <c r="F34" s="12"/>
      <c r="G34" s="13">
        <f t="shared" si="0"/>
        <v>0</v>
      </c>
    </row>
    <row r="35" spans="2:7" s="2" customFormat="1" ht="12.5">
      <c r="B35" s="18" t="s">
        <v>60</v>
      </c>
      <c r="C35" s="5" t="s">
        <v>61</v>
      </c>
      <c r="D35" s="10" t="s">
        <v>41</v>
      </c>
      <c r="E35" s="11">
        <v>8</v>
      </c>
      <c r="F35" s="12"/>
      <c r="G35" s="13">
        <f t="shared" si="0"/>
        <v>0</v>
      </c>
    </row>
    <row r="36" spans="2:7" s="2" customFormat="1" ht="25">
      <c r="B36" s="18" t="s">
        <v>62</v>
      </c>
      <c r="C36" s="5" t="s">
        <v>63</v>
      </c>
      <c r="D36" s="10" t="s">
        <v>41</v>
      </c>
      <c r="E36" s="11">
        <v>1</v>
      </c>
      <c r="F36" s="12"/>
      <c r="G36" s="13">
        <f t="shared" si="0"/>
        <v>0</v>
      </c>
    </row>
    <row r="37" spans="2:7" s="2" customFormat="1" ht="37.5">
      <c r="B37" s="18" t="s">
        <v>64</v>
      </c>
      <c r="C37" s="5" t="s">
        <v>65</v>
      </c>
      <c r="D37" s="10" t="s">
        <v>41</v>
      </c>
      <c r="E37" s="11">
        <v>1</v>
      </c>
      <c r="F37" s="12"/>
      <c r="G37" s="13">
        <f t="shared" si="0"/>
        <v>0</v>
      </c>
    </row>
    <row r="38" spans="2:7" s="2" customFormat="1" ht="12.5">
      <c r="B38" s="18" t="s">
        <v>66</v>
      </c>
      <c r="C38" s="5" t="s">
        <v>67</v>
      </c>
      <c r="D38" s="10" t="s">
        <v>41</v>
      </c>
      <c r="E38" s="11">
        <v>1</v>
      </c>
      <c r="F38" s="12"/>
      <c r="G38" s="13">
        <f>F38*E38</f>
        <v>0</v>
      </c>
    </row>
    <row r="39" spans="2:7" s="2" customFormat="1" ht="25">
      <c r="B39" s="18" t="s">
        <v>68</v>
      </c>
      <c r="C39" s="5" t="s">
        <v>69</v>
      </c>
      <c r="D39" s="10" t="s">
        <v>41</v>
      </c>
      <c r="E39" s="11">
        <v>1</v>
      </c>
      <c r="F39" s="12"/>
      <c r="G39" s="13">
        <f t="shared" si="0"/>
        <v>0</v>
      </c>
    </row>
    <row r="40" spans="2:7" s="2" customFormat="1" ht="13">
      <c r="B40" s="20"/>
      <c r="C40" s="21" t="s">
        <v>70</v>
      </c>
      <c r="D40" s="22"/>
      <c r="E40" s="22"/>
      <c r="F40" s="22"/>
      <c r="G40" s="23">
        <f>SUM(G18:G39)</f>
        <v>0</v>
      </c>
    </row>
    <row r="41" spans="2:7" s="2" customFormat="1">
      <c r="B41" s="20"/>
      <c r="C41" s="21" t="s">
        <v>71</v>
      </c>
      <c r="D41" s="22"/>
      <c r="E41" s="11">
        <v>5</v>
      </c>
      <c r="F41" s="22"/>
      <c r="G41" s="112">
        <f>G40*E41</f>
        <v>0</v>
      </c>
    </row>
    <row r="42" spans="2:7" s="2" customFormat="1" ht="12.5">
      <c r="E42" s="13"/>
    </row>
    <row r="43" spans="2:7" s="2" customFormat="1" ht="18.75" customHeight="1">
      <c r="B43" s="150" t="s">
        <v>72</v>
      </c>
      <c r="C43" s="151"/>
      <c r="D43" s="151"/>
      <c r="E43" s="151"/>
      <c r="F43" s="151"/>
      <c r="G43" s="152"/>
    </row>
    <row r="44" spans="2:7" s="2" customFormat="1" ht="13">
      <c r="B44" s="132" t="s">
        <v>22</v>
      </c>
      <c r="C44" s="133"/>
      <c r="D44" s="133"/>
      <c r="E44" s="133"/>
      <c r="F44" s="133"/>
      <c r="G44" s="24"/>
    </row>
    <row r="45" spans="2:7" s="2" customFormat="1" ht="13">
      <c r="B45" s="25" t="s">
        <v>2</v>
      </c>
      <c r="C45" s="26" t="s">
        <v>3</v>
      </c>
      <c r="D45" s="27" t="s">
        <v>4</v>
      </c>
      <c r="E45" s="28" t="s">
        <v>73</v>
      </c>
      <c r="F45" s="29" t="s">
        <v>74</v>
      </c>
      <c r="G45" s="30" t="s">
        <v>75</v>
      </c>
    </row>
    <row r="46" spans="2:7" s="2" customFormat="1" ht="13">
      <c r="B46" s="132" t="s">
        <v>76</v>
      </c>
      <c r="C46" s="133"/>
      <c r="D46" s="133"/>
      <c r="E46" s="133"/>
      <c r="F46" s="133"/>
      <c r="G46" s="24"/>
    </row>
    <row r="47" spans="2:7" s="2" customFormat="1" ht="37.5">
      <c r="B47" s="31" t="s">
        <v>77</v>
      </c>
      <c r="C47" s="5" t="s">
        <v>78</v>
      </c>
      <c r="D47" s="10" t="s">
        <v>28</v>
      </c>
      <c r="E47" s="11">
        <v>4</v>
      </c>
      <c r="F47" s="12"/>
      <c r="G47" s="13">
        <f t="shared" ref="G47:G51" si="1">E47*F47</f>
        <v>0</v>
      </c>
    </row>
    <row r="48" spans="2:7" s="2" customFormat="1" ht="12.5">
      <c r="B48" s="31" t="s">
        <v>79</v>
      </c>
      <c r="C48" s="32" t="s">
        <v>80</v>
      </c>
      <c r="D48" s="10" t="s">
        <v>28</v>
      </c>
      <c r="E48" s="11">
        <v>0.8</v>
      </c>
      <c r="F48" s="12"/>
      <c r="G48" s="13">
        <f t="shared" si="1"/>
        <v>0</v>
      </c>
    </row>
    <row r="49" spans="2:7" s="2" customFormat="1" ht="25">
      <c r="B49" s="31" t="s">
        <v>81</v>
      </c>
      <c r="C49" s="32" t="s">
        <v>82</v>
      </c>
      <c r="D49" s="10" t="s">
        <v>28</v>
      </c>
      <c r="E49" s="11">
        <v>13.92</v>
      </c>
      <c r="F49" s="12"/>
      <c r="G49" s="13">
        <f t="shared" si="1"/>
        <v>0</v>
      </c>
    </row>
    <row r="50" spans="2:7" s="2" customFormat="1" ht="12.5">
      <c r="B50" s="31" t="s">
        <v>83</v>
      </c>
      <c r="C50" s="32" t="s">
        <v>84</v>
      </c>
      <c r="D50" s="10" t="s">
        <v>28</v>
      </c>
      <c r="E50" s="11">
        <v>10.08</v>
      </c>
      <c r="F50" s="12"/>
      <c r="G50" s="13">
        <f t="shared" si="1"/>
        <v>0</v>
      </c>
    </row>
    <row r="51" spans="2:7" s="2" customFormat="1" ht="12.5">
      <c r="B51" s="31" t="s">
        <v>85</v>
      </c>
      <c r="C51" s="32" t="s">
        <v>86</v>
      </c>
      <c r="D51" s="10" t="s">
        <v>87</v>
      </c>
      <c r="E51" s="11">
        <v>1</v>
      </c>
      <c r="F51" s="12"/>
      <c r="G51" s="13">
        <f t="shared" si="1"/>
        <v>0</v>
      </c>
    </row>
    <row r="52" spans="2:7" s="2" customFormat="1" ht="13">
      <c r="B52" s="130" t="s">
        <v>88</v>
      </c>
      <c r="C52" s="131"/>
      <c r="D52" s="131"/>
      <c r="E52" s="33"/>
      <c r="F52" s="12"/>
      <c r="G52" s="30">
        <f>SUM(G47:G51)</f>
        <v>0</v>
      </c>
    </row>
    <row r="53" spans="2:7" s="2" customFormat="1" ht="13">
      <c r="B53" s="132" t="s">
        <v>89</v>
      </c>
      <c r="C53" s="133"/>
      <c r="D53" s="133"/>
      <c r="E53" s="133"/>
      <c r="F53" s="133"/>
      <c r="G53" s="24"/>
    </row>
    <row r="54" spans="2:7" s="2" customFormat="1" ht="13">
      <c r="B54" s="127" t="s">
        <v>90</v>
      </c>
      <c r="C54" s="128"/>
      <c r="D54" s="128"/>
      <c r="E54" s="128"/>
      <c r="F54" s="128"/>
      <c r="G54" s="129"/>
    </row>
    <row r="55" spans="2:7" s="2" customFormat="1" ht="13">
      <c r="B55" s="31"/>
      <c r="C55" s="34" t="s">
        <v>91</v>
      </c>
      <c r="D55" s="10"/>
      <c r="E55" s="33"/>
      <c r="F55" s="35"/>
      <c r="G55" s="13"/>
    </row>
    <row r="56" spans="2:7" s="2" customFormat="1" ht="13">
      <c r="B56" s="31"/>
      <c r="C56" s="36" t="s">
        <v>92</v>
      </c>
      <c r="D56" s="10"/>
      <c r="E56" s="37"/>
      <c r="F56" s="38"/>
      <c r="G56" s="13"/>
    </row>
    <row r="57" spans="2:7" s="2" customFormat="1" ht="12.5">
      <c r="B57" s="31" t="s">
        <v>93</v>
      </c>
      <c r="C57" s="39" t="s">
        <v>94</v>
      </c>
      <c r="D57" s="10" t="s">
        <v>28</v>
      </c>
      <c r="E57" s="11">
        <v>1.56</v>
      </c>
      <c r="F57" s="12"/>
      <c r="G57" s="13">
        <f t="shared" ref="G57:G63" si="2">E57*F57</f>
        <v>0</v>
      </c>
    </row>
    <row r="58" spans="2:7" s="2" customFormat="1" ht="25">
      <c r="B58" s="31" t="s">
        <v>95</v>
      </c>
      <c r="C58" s="40" t="s">
        <v>96</v>
      </c>
      <c r="D58" s="10" t="s">
        <v>28</v>
      </c>
      <c r="E58" s="11">
        <v>3.33</v>
      </c>
      <c r="F58" s="12"/>
      <c r="G58" s="13">
        <f t="shared" si="2"/>
        <v>0</v>
      </c>
    </row>
    <row r="59" spans="2:7" s="2" customFormat="1" ht="25">
      <c r="B59" s="31" t="s">
        <v>97</v>
      </c>
      <c r="C59" s="41" t="s">
        <v>98</v>
      </c>
      <c r="D59" s="10" t="s">
        <v>28</v>
      </c>
      <c r="E59" s="42">
        <v>6.4</v>
      </c>
      <c r="F59" s="12"/>
      <c r="G59" s="13">
        <f t="shared" si="2"/>
        <v>0</v>
      </c>
    </row>
    <row r="60" spans="2:7" s="2" customFormat="1" ht="13">
      <c r="B60" s="31"/>
      <c r="C60" s="34" t="s">
        <v>99</v>
      </c>
      <c r="D60" s="10"/>
      <c r="E60" s="33"/>
      <c r="F60" s="35"/>
      <c r="G60" s="13"/>
    </row>
    <row r="61" spans="2:7" s="2" customFormat="1" ht="37.5">
      <c r="B61" s="31" t="s">
        <v>100</v>
      </c>
      <c r="C61" s="41" t="s">
        <v>101</v>
      </c>
      <c r="D61" s="43" t="s">
        <v>102</v>
      </c>
      <c r="E61" s="11">
        <v>410.86</v>
      </c>
      <c r="F61" s="44"/>
      <c r="G61" s="13">
        <f t="shared" si="2"/>
        <v>0</v>
      </c>
    </row>
    <row r="62" spans="2:7" s="2" customFormat="1" ht="13">
      <c r="B62" s="45"/>
      <c r="C62" s="34" t="s">
        <v>103</v>
      </c>
      <c r="D62" s="46"/>
      <c r="E62" s="33"/>
      <c r="F62" s="35"/>
      <c r="G62" s="13"/>
    </row>
    <row r="63" spans="2:7" s="2" customFormat="1" ht="25">
      <c r="B63" s="47" t="s">
        <v>104</v>
      </c>
      <c r="C63" s="32" t="s">
        <v>105</v>
      </c>
      <c r="D63" s="19" t="s">
        <v>25</v>
      </c>
      <c r="E63" s="11">
        <v>19.899999999999999</v>
      </c>
      <c r="F63" s="12"/>
      <c r="G63" s="13">
        <f t="shared" si="2"/>
        <v>0</v>
      </c>
    </row>
    <row r="64" spans="2:7" s="2" customFormat="1" ht="13">
      <c r="B64" s="130" t="s">
        <v>106</v>
      </c>
      <c r="C64" s="131"/>
      <c r="D64" s="131"/>
      <c r="E64" s="33"/>
      <c r="F64" s="48"/>
      <c r="G64" s="30">
        <f>SUM(G55:G63)</f>
        <v>0</v>
      </c>
    </row>
    <row r="65" spans="2:7" s="2" customFormat="1" ht="13">
      <c r="B65" s="132" t="s">
        <v>107</v>
      </c>
      <c r="C65" s="133"/>
      <c r="D65" s="133"/>
      <c r="E65" s="133"/>
      <c r="F65" s="133"/>
      <c r="G65" s="24"/>
    </row>
    <row r="66" spans="2:7" s="2" customFormat="1" ht="13">
      <c r="B66" s="127" t="s">
        <v>108</v>
      </c>
      <c r="C66" s="128"/>
      <c r="D66" s="128"/>
      <c r="E66" s="128"/>
      <c r="F66" s="128"/>
      <c r="G66" s="129"/>
    </row>
    <row r="67" spans="2:7" s="2" customFormat="1" ht="13">
      <c r="B67" s="49"/>
      <c r="C67" s="50" t="s">
        <v>109</v>
      </c>
      <c r="D67" s="51"/>
      <c r="E67" s="52"/>
      <c r="F67" s="53"/>
      <c r="G67" s="54"/>
    </row>
    <row r="68" spans="2:7" s="2" customFormat="1" ht="36.75" customHeight="1">
      <c r="B68" s="55" t="s">
        <v>110</v>
      </c>
      <c r="C68" s="32" t="s">
        <v>111</v>
      </c>
      <c r="D68" s="10" t="s">
        <v>28</v>
      </c>
      <c r="E68" s="11">
        <v>12.54</v>
      </c>
      <c r="F68" s="12"/>
      <c r="G68" s="13">
        <f>E68*F68</f>
        <v>0</v>
      </c>
    </row>
    <row r="69" spans="2:7" s="2" customFormat="1" ht="25">
      <c r="B69" s="55" t="s">
        <v>112</v>
      </c>
      <c r="C69" s="32" t="s">
        <v>113</v>
      </c>
      <c r="D69" s="10" t="s">
        <v>28</v>
      </c>
      <c r="E69" s="11">
        <v>3.33</v>
      </c>
      <c r="F69" s="12"/>
      <c r="G69" s="13">
        <f t="shared" ref="G69:G76" si="3">E69*F69</f>
        <v>0</v>
      </c>
    </row>
    <row r="70" spans="2:7" s="2" customFormat="1" ht="13">
      <c r="B70" s="55"/>
      <c r="C70" s="50" t="s">
        <v>114</v>
      </c>
      <c r="D70" s="10"/>
      <c r="E70" s="11"/>
      <c r="F70" s="12"/>
      <c r="G70" s="13"/>
    </row>
    <row r="71" spans="2:7" s="2" customFormat="1" ht="12.5">
      <c r="B71" s="55" t="s">
        <v>115</v>
      </c>
      <c r="C71" s="46" t="s">
        <v>116</v>
      </c>
      <c r="D71" s="10" t="s">
        <v>25</v>
      </c>
      <c r="E71" s="11">
        <v>45.31</v>
      </c>
      <c r="F71" s="12"/>
      <c r="G71" s="13">
        <f t="shared" si="3"/>
        <v>0</v>
      </c>
    </row>
    <row r="72" spans="2:7" s="2" customFormat="1" ht="12.5">
      <c r="B72" s="55" t="s">
        <v>117</v>
      </c>
      <c r="C72" s="46" t="s">
        <v>118</v>
      </c>
      <c r="D72" s="10" t="s">
        <v>25</v>
      </c>
      <c r="E72" s="11">
        <v>29.16</v>
      </c>
      <c r="F72" s="12"/>
      <c r="G72" s="13">
        <f t="shared" si="3"/>
        <v>0</v>
      </c>
    </row>
    <row r="73" spans="2:7" s="2" customFormat="1" ht="12.5">
      <c r="B73" s="55" t="s">
        <v>119</v>
      </c>
      <c r="C73" s="46" t="s">
        <v>120</v>
      </c>
      <c r="D73" s="10" t="s">
        <v>25</v>
      </c>
      <c r="E73" s="11">
        <v>78</v>
      </c>
      <c r="F73" s="12"/>
      <c r="G73" s="13">
        <f t="shared" si="3"/>
        <v>0</v>
      </c>
    </row>
    <row r="74" spans="2:7" s="2" customFormat="1" ht="13">
      <c r="B74" s="45"/>
      <c r="C74" s="50" t="s">
        <v>121</v>
      </c>
      <c r="D74" s="10"/>
      <c r="E74" s="11"/>
      <c r="F74" s="12"/>
      <c r="G74" s="13"/>
    </row>
    <row r="75" spans="2:7" s="2" customFormat="1" ht="12.5">
      <c r="B75" s="55" t="s">
        <v>122</v>
      </c>
      <c r="C75" s="56" t="s">
        <v>123</v>
      </c>
      <c r="D75" s="43" t="s">
        <v>102</v>
      </c>
      <c r="E75" s="57">
        <v>1247.78</v>
      </c>
      <c r="F75" s="44"/>
      <c r="G75" s="13">
        <f t="shared" si="3"/>
        <v>0</v>
      </c>
    </row>
    <row r="76" spans="2:7" s="2" customFormat="1" ht="12.5">
      <c r="B76" s="55" t="s">
        <v>124</v>
      </c>
      <c r="C76" s="56" t="s">
        <v>125</v>
      </c>
      <c r="D76" s="43" t="s">
        <v>102</v>
      </c>
      <c r="E76" s="57">
        <v>2332</v>
      </c>
      <c r="F76" s="44"/>
      <c r="G76" s="13">
        <f t="shared" si="3"/>
        <v>0</v>
      </c>
    </row>
    <row r="77" spans="2:7" s="2" customFormat="1" ht="13">
      <c r="B77" s="55"/>
      <c r="C77" s="50"/>
      <c r="D77" s="10"/>
      <c r="E77" s="11"/>
      <c r="F77" s="12"/>
      <c r="G77" s="13"/>
    </row>
    <row r="78" spans="2:7" s="2" customFormat="1" ht="13">
      <c r="B78" s="130" t="s">
        <v>126</v>
      </c>
      <c r="C78" s="131"/>
      <c r="D78" s="131"/>
      <c r="E78" s="33"/>
      <c r="F78" s="48"/>
      <c r="G78" s="30">
        <f>SUM(G68:G77)</f>
        <v>0</v>
      </c>
    </row>
    <row r="79" spans="2:7" s="2" customFormat="1" ht="13">
      <c r="B79" s="132" t="s">
        <v>127</v>
      </c>
      <c r="C79" s="133"/>
      <c r="D79" s="133"/>
      <c r="E79" s="133"/>
      <c r="F79" s="133"/>
      <c r="G79" s="58"/>
    </row>
    <row r="80" spans="2:7" s="2" customFormat="1" ht="13">
      <c r="B80" s="127" t="s">
        <v>128</v>
      </c>
      <c r="C80" s="128"/>
      <c r="D80" s="128"/>
      <c r="E80" s="128"/>
      <c r="F80" s="128"/>
      <c r="G80" s="129"/>
    </row>
    <row r="81" spans="2:7" s="2" customFormat="1" ht="13">
      <c r="B81" s="59"/>
      <c r="C81" s="50" t="s">
        <v>129</v>
      </c>
      <c r="D81" s="10"/>
      <c r="E81" s="11"/>
      <c r="F81" s="12"/>
      <c r="G81" s="13"/>
    </row>
    <row r="82" spans="2:7" s="2" customFormat="1" ht="25">
      <c r="B82" s="31" t="s">
        <v>130</v>
      </c>
      <c r="C82" s="32" t="s">
        <v>131</v>
      </c>
      <c r="D82" s="10" t="s">
        <v>25</v>
      </c>
      <c r="E82" s="11">
        <v>27.69</v>
      </c>
      <c r="F82" s="12"/>
      <c r="G82" s="13">
        <f t="shared" ref="G82:G84" si="4">E82*F82</f>
        <v>0</v>
      </c>
    </row>
    <row r="83" spans="2:7" s="2" customFormat="1" ht="25">
      <c r="B83" s="31" t="s">
        <v>132</v>
      </c>
      <c r="C83" s="32" t="s">
        <v>133</v>
      </c>
      <c r="D83" s="10" t="s">
        <v>25</v>
      </c>
      <c r="E83" s="11">
        <v>165.89</v>
      </c>
      <c r="F83" s="12"/>
      <c r="G83" s="13">
        <f t="shared" si="4"/>
        <v>0</v>
      </c>
    </row>
    <row r="84" spans="2:7" s="2" customFormat="1" ht="22.5" customHeight="1">
      <c r="B84" s="31" t="s">
        <v>134</v>
      </c>
      <c r="C84" s="32" t="s">
        <v>135</v>
      </c>
      <c r="D84" s="10" t="s">
        <v>25</v>
      </c>
      <c r="E84" s="11">
        <v>50.78</v>
      </c>
      <c r="F84" s="12"/>
      <c r="G84" s="13">
        <f t="shared" si="4"/>
        <v>0</v>
      </c>
    </row>
    <row r="85" spans="2:7" s="2" customFormat="1" ht="13">
      <c r="B85" s="31"/>
      <c r="C85" s="50"/>
      <c r="D85" s="10"/>
      <c r="E85" s="60"/>
      <c r="F85" s="12"/>
      <c r="G85" s="13"/>
    </row>
    <row r="86" spans="2:7" s="2" customFormat="1" ht="13">
      <c r="B86" s="130" t="s">
        <v>136</v>
      </c>
      <c r="C86" s="131"/>
      <c r="D86" s="131"/>
      <c r="E86" s="33"/>
      <c r="F86" s="48"/>
      <c r="G86" s="30">
        <f>SUM(G82:G85)</f>
        <v>0</v>
      </c>
    </row>
    <row r="87" spans="2:7" s="2" customFormat="1" ht="13">
      <c r="B87" s="132" t="s">
        <v>137</v>
      </c>
      <c r="C87" s="133"/>
      <c r="D87" s="133"/>
      <c r="E87" s="133"/>
      <c r="F87" s="133"/>
      <c r="G87" s="58"/>
    </row>
    <row r="88" spans="2:7" s="2" customFormat="1" ht="16.5" customHeight="1">
      <c r="B88" s="127" t="s">
        <v>138</v>
      </c>
      <c r="C88" s="128"/>
      <c r="D88" s="128"/>
      <c r="E88" s="128"/>
      <c r="F88" s="128"/>
      <c r="G88" s="129"/>
    </row>
    <row r="89" spans="2:7" s="2" customFormat="1" ht="37.5">
      <c r="B89" s="31" t="s">
        <v>139</v>
      </c>
      <c r="C89" s="61" t="s">
        <v>140</v>
      </c>
      <c r="D89" s="10" t="s">
        <v>25</v>
      </c>
      <c r="E89" s="11">
        <v>159.01</v>
      </c>
      <c r="F89" s="62"/>
      <c r="G89" s="13">
        <f t="shared" ref="G89" si="5">E89*F89</f>
        <v>0</v>
      </c>
    </row>
    <row r="90" spans="2:7" s="2" customFormat="1" ht="13">
      <c r="B90" s="116" t="s">
        <v>141</v>
      </c>
      <c r="C90" s="117"/>
      <c r="D90" s="117"/>
      <c r="E90" s="63"/>
      <c r="F90" s="64"/>
      <c r="G90" s="65">
        <f>SUM(G89:G89)</f>
        <v>0</v>
      </c>
    </row>
    <row r="91" spans="2:7" s="2" customFormat="1" ht="12.5">
      <c r="B91" s="118"/>
      <c r="C91" s="119"/>
      <c r="D91" s="119"/>
      <c r="E91" s="119"/>
      <c r="F91" s="119"/>
      <c r="G91" s="120"/>
    </row>
    <row r="92" spans="2:7" s="2" customFormat="1" ht="13">
      <c r="B92" s="121" t="s">
        <v>142</v>
      </c>
      <c r="C92" s="122"/>
      <c r="D92" s="122"/>
      <c r="E92" s="122"/>
      <c r="F92" s="122"/>
      <c r="G92" s="58"/>
    </row>
    <row r="93" spans="2:7" s="2" customFormat="1" ht="12.5">
      <c r="B93" s="59">
        <v>1</v>
      </c>
      <c r="C93" s="51" t="s">
        <v>143</v>
      </c>
      <c r="D93" s="51"/>
      <c r="E93" s="52"/>
      <c r="F93" s="53"/>
      <c r="G93" s="54">
        <f>G52</f>
        <v>0</v>
      </c>
    </row>
    <row r="94" spans="2:7" s="2" customFormat="1" ht="12.5">
      <c r="B94" s="59">
        <v>2</v>
      </c>
      <c r="C94" s="51" t="s">
        <v>144</v>
      </c>
      <c r="D94" s="51"/>
      <c r="E94" s="52"/>
      <c r="F94" s="53"/>
      <c r="G94" s="54">
        <f>G64</f>
        <v>0</v>
      </c>
    </row>
    <row r="95" spans="2:7" s="2" customFormat="1" ht="12.5">
      <c r="B95" s="59">
        <v>3</v>
      </c>
      <c r="C95" s="51" t="s">
        <v>145</v>
      </c>
      <c r="D95" s="51"/>
      <c r="E95" s="52"/>
      <c r="F95" s="53"/>
      <c r="G95" s="54">
        <f>G78</f>
        <v>0</v>
      </c>
    </row>
    <row r="96" spans="2:7" s="2" customFormat="1" ht="12.5">
      <c r="B96" s="59">
        <v>4</v>
      </c>
      <c r="C96" s="51" t="s">
        <v>146</v>
      </c>
      <c r="D96" s="51"/>
      <c r="E96" s="52"/>
      <c r="F96" s="66"/>
      <c r="G96" s="54">
        <f>G86</f>
        <v>0</v>
      </c>
    </row>
    <row r="97" spans="2:7" s="2" customFormat="1" ht="12.5">
      <c r="B97" s="59">
        <v>5</v>
      </c>
      <c r="C97" s="51" t="s">
        <v>147</v>
      </c>
      <c r="D97" s="51"/>
      <c r="E97" s="52"/>
      <c r="F97" s="66"/>
      <c r="G97" s="54">
        <f>G90</f>
        <v>0</v>
      </c>
    </row>
    <row r="98" spans="2:7" s="2" customFormat="1" ht="13" thickBot="1">
      <c r="B98" s="67">
        <v>6</v>
      </c>
      <c r="C98" s="68" t="s">
        <v>148</v>
      </c>
      <c r="D98" s="68" t="s">
        <v>149</v>
      </c>
      <c r="E98" s="69"/>
      <c r="F98" s="70"/>
      <c r="G98" s="71"/>
    </row>
    <row r="99" spans="2:7" s="2" customFormat="1" ht="14.5" thickBot="1">
      <c r="B99" s="72"/>
      <c r="C99" s="73" t="s">
        <v>150</v>
      </c>
      <c r="D99" s="74"/>
      <c r="E99" s="75"/>
      <c r="F99" s="76"/>
      <c r="G99" s="112">
        <f>SUM(G93:G98)</f>
        <v>0</v>
      </c>
    </row>
    <row r="100" spans="2:7" s="2" customFormat="1" ht="13.5" thickBot="1">
      <c r="B100" s="77"/>
      <c r="C100" s="78"/>
      <c r="D100" s="79"/>
      <c r="E100" s="79"/>
      <c r="F100" s="79"/>
      <c r="G100" s="80"/>
    </row>
    <row r="101" spans="2:7" s="2" customFormat="1" ht="13.5" thickBot="1">
      <c r="B101" s="123" t="s">
        <v>151</v>
      </c>
      <c r="C101" s="124"/>
      <c r="D101" s="124"/>
      <c r="E101" s="124"/>
      <c r="F101" s="124"/>
      <c r="G101" s="125"/>
    </row>
    <row r="102" spans="2:7" s="2" customFormat="1" ht="13">
      <c r="B102" s="81">
        <v>1</v>
      </c>
      <c r="C102" s="82" t="s">
        <v>152</v>
      </c>
      <c r="D102" s="83"/>
      <c r="E102" s="81"/>
      <c r="F102" s="84"/>
      <c r="G102" s="84"/>
    </row>
    <row r="103" spans="2:7" s="2" customFormat="1" ht="12.5">
      <c r="B103" s="85" t="s">
        <v>153</v>
      </c>
      <c r="C103" s="86" t="s">
        <v>154</v>
      </c>
      <c r="D103" s="87" t="s">
        <v>155</v>
      </c>
      <c r="E103" s="88">
        <v>1</v>
      </c>
      <c r="F103" s="62"/>
      <c r="G103" s="62">
        <f>F103*E103</f>
        <v>0</v>
      </c>
    </row>
    <row r="104" spans="2:7" s="2" customFormat="1" ht="25">
      <c r="B104" s="85" t="s">
        <v>156</v>
      </c>
      <c r="C104" s="86" t="s">
        <v>157</v>
      </c>
      <c r="D104" s="89" t="s">
        <v>158</v>
      </c>
      <c r="E104" s="90">
        <v>45</v>
      </c>
      <c r="F104" s="62"/>
      <c r="G104" s="62">
        <f>F104*E104</f>
        <v>0</v>
      </c>
    </row>
    <row r="105" spans="2:7" s="2" customFormat="1" ht="25">
      <c r="B105" s="85" t="s">
        <v>159</v>
      </c>
      <c r="C105" s="86" t="s">
        <v>160</v>
      </c>
      <c r="D105" s="89" t="s">
        <v>14</v>
      </c>
      <c r="E105" s="90">
        <v>150</v>
      </c>
      <c r="F105" s="62"/>
      <c r="G105" s="62">
        <f t="shared" ref="G105:G113" si="6">F105*E105</f>
        <v>0</v>
      </c>
    </row>
    <row r="106" spans="2:7" s="2" customFormat="1" ht="25">
      <c r="B106" s="85" t="s">
        <v>161</v>
      </c>
      <c r="C106" s="86" t="s">
        <v>162</v>
      </c>
      <c r="D106" s="89" t="s">
        <v>14</v>
      </c>
      <c r="E106" s="90">
        <v>40</v>
      </c>
      <c r="F106" s="62"/>
      <c r="G106" s="62">
        <f t="shared" si="6"/>
        <v>0</v>
      </c>
    </row>
    <row r="107" spans="2:7" s="2" customFormat="1" ht="50">
      <c r="B107" s="85" t="s">
        <v>163</v>
      </c>
      <c r="C107" s="86" t="s">
        <v>164</v>
      </c>
      <c r="D107" s="87" t="s">
        <v>155</v>
      </c>
      <c r="E107" s="88">
        <v>1</v>
      </c>
      <c r="F107" s="62"/>
      <c r="G107" s="62">
        <f t="shared" si="6"/>
        <v>0</v>
      </c>
    </row>
    <row r="108" spans="2:7" s="2" customFormat="1" ht="12.5">
      <c r="B108" s="85" t="s">
        <v>165</v>
      </c>
      <c r="C108" s="86" t="s">
        <v>166</v>
      </c>
      <c r="D108" s="89" t="s">
        <v>155</v>
      </c>
      <c r="E108" s="90">
        <v>1</v>
      </c>
      <c r="F108" s="62"/>
      <c r="G108" s="62">
        <f t="shared" si="6"/>
        <v>0</v>
      </c>
    </row>
    <row r="109" spans="2:7" s="2" customFormat="1" ht="25">
      <c r="B109" s="85" t="s">
        <v>167</v>
      </c>
      <c r="C109" s="86" t="s">
        <v>168</v>
      </c>
      <c r="D109" s="89" t="s">
        <v>155</v>
      </c>
      <c r="E109" s="90">
        <v>1</v>
      </c>
      <c r="F109" s="62"/>
      <c r="G109" s="62">
        <f t="shared" si="6"/>
        <v>0</v>
      </c>
    </row>
    <row r="110" spans="2:7" s="2" customFormat="1" ht="12.5">
      <c r="B110" s="85" t="s">
        <v>169</v>
      </c>
      <c r="C110" s="86" t="s">
        <v>170</v>
      </c>
      <c r="D110" s="89" t="s">
        <v>171</v>
      </c>
      <c r="E110" s="90">
        <v>1</v>
      </c>
      <c r="F110" s="62"/>
      <c r="G110" s="62">
        <f t="shared" si="6"/>
        <v>0</v>
      </c>
    </row>
    <row r="111" spans="2:7" s="2" customFormat="1" ht="25">
      <c r="B111" s="85" t="s">
        <v>172</v>
      </c>
      <c r="C111" s="91" t="s">
        <v>173</v>
      </c>
      <c r="D111" s="92" t="s">
        <v>171</v>
      </c>
      <c r="E111" s="93">
        <v>1</v>
      </c>
      <c r="F111" s="62"/>
      <c r="G111" s="62">
        <f t="shared" si="6"/>
        <v>0</v>
      </c>
    </row>
    <row r="112" spans="2:7" s="2" customFormat="1" ht="25">
      <c r="B112" s="85" t="s">
        <v>174</v>
      </c>
      <c r="C112" s="94" t="s">
        <v>175</v>
      </c>
      <c r="D112" s="95" t="s">
        <v>155</v>
      </c>
      <c r="E112" s="96">
        <v>1</v>
      </c>
      <c r="F112" s="62"/>
      <c r="G112" s="62">
        <f t="shared" si="6"/>
        <v>0</v>
      </c>
    </row>
    <row r="113" spans="2:7" s="2" customFormat="1" ht="12.5">
      <c r="B113" s="85" t="s">
        <v>176</v>
      </c>
      <c r="C113" s="94" t="s">
        <v>177</v>
      </c>
      <c r="D113" s="97" t="s">
        <v>171</v>
      </c>
      <c r="E113" s="98">
        <v>1</v>
      </c>
      <c r="F113" s="62"/>
      <c r="G113" s="62">
        <f t="shared" si="6"/>
        <v>0</v>
      </c>
    </row>
    <row r="114" spans="2:7" s="2" customFormat="1">
      <c r="B114" s="99"/>
      <c r="C114" s="99"/>
      <c r="D114" s="99"/>
      <c r="E114" s="99"/>
      <c r="F114" s="99"/>
      <c r="G114" s="112">
        <f>SUM(G103:G113)</f>
        <v>0</v>
      </c>
    </row>
    <row r="115" spans="2:7" s="2" customFormat="1" ht="13">
      <c r="B115" s="100"/>
      <c r="C115" s="101" t="s">
        <v>178</v>
      </c>
      <c r="D115" s="102"/>
      <c r="E115" s="102"/>
      <c r="F115" s="100"/>
      <c r="G115" s="100"/>
    </row>
    <row r="116" spans="2:7" s="2" customFormat="1" ht="12.5">
      <c r="B116" s="100" t="s">
        <v>179</v>
      </c>
      <c r="C116" s="32" t="s">
        <v>180</v>
      </c>
      <c r="D116" s="100"/>
      <c r="E116" s="100"/>
      <c r="F116" s="100"/>
      <c r="G116" s="100"/>
    </row>
    <row r="117" spans="2:7" s="2" customFormat="1" ht="12.5">
      <c r="B117" s="100"/>
      <c r="C117" s="32" t="s">
        <v>181</v>
      </c>
      <c r="D117" s="97" t="s">
        <v>155</v>
      </c>
      <c r="E117" s="100">
        <v>1</v>
      </c>
      <c r="F117" s="62"/>
      <c r="G117" s="62">
        <f t="shared" ref="G117" si="7">F117*E117</f>
        <v>0</v>
      </c>
    </row>
    <row r="118" spans="2:7" s="2" customFormat="1" ht="12.5">
      <c r="B118" s="100"/>
      <c r="C118" s="32" t="s">
        <v>182</v>
      </c>
      <c r="D118" s="89"/>
      <c r="E118" s="100"/>
      <c r="F118" s="100"/>
      <c r="G118" s="100"/>
    </row>
    <row r="119" spans="2:7" s="2" customFormat="1" ht="12.5">
      <c r="B119" s="100"/>
      <c r="C119" s="32" t="s">
        <v>183</v>
      </c>
      <c r="D119" s="89"/>
      <c r="E119" s="100"/>
      <c r="F119" s="100"/>
      <c r="G119" s="100"/>
    </row>
    <row r="120" spans="2:7" s="2" customFormat="1" ht="12.5">
      <c r="B120" s="100"/>
      <c r="C120" s="32" t="s">
        <v>184</v>
      </c>
      <c r="D120" s="89"/>
      <c r="E120" s="100"/>
      <c r="F120" s="100"/>
      <c r="G120" s="100"/>
    </row>
    <row r="121" spans="2:7" s="2" customFormat="1" ht="12.5">
      <c r="B121" s="100"/>
      <c r="C121" s="32" t="s">
        <v>185</v>
      </c>
      <c r="D121" s="87"/>
      <c r="E121" s="100"/>
      <c r="F121" s="100"/>
      <c r="G121" s="100"/>
    </row>
    <row r="122" spans="2:7" s="2" customFormat="1" ht="12.5">
      <c r="B122" s="100"/>
      <c r="C122" s="32" t="s">
        <v>186</v>
      </c>
      <c r="D122" s="89"/>
      <c r="E122" s="100"/>
      <c r="F122" s="100"/>
      <c r="G122" s="100"/>
    </row>
    <row r="123" spans="2:7" s="2" customFormat="1" ht="12.5">
      <c r="B123" s="100"/>
      <c r="C123" s="32" t="s">
        <v>187</v>
      </c>
      <c r="D123" s="89"/>
      <c r="E123" s="100"/>
      <c r="F123" s="100"/>
      <c r="G123" s="100"/>
    </row>
    <row r="124" spans="2:7" s="2" customFormat="1" ht="12.5">
      <c r="B124" s="100"/>
      <c r="C124" s="32" t="s">
        <v>188</v>
      </c>
      <c r="D124" s="89"/>
      <c r="E124" s="100"/>
      <c r="F124" s="100"/>
      <c r="G124" s="100"/>
    </row>
    <row r="125" spans="2:7" s="2" customFormat="1" ht="12.5">
      <c r="B125" s="100"/>
      <c r="C125" s="32" t="s">
        <v>189</v>
      </c>
      <c r="D125" s="92"/>
      <c r="E125" s="100"/>
      <c r="F125" s="100"/>
      <c r="G125" s="100"/>
    </row>
    <row r="126" spans="2:7" s="2" customFormat="1" ht="12.5">
      <c r="B126" s="100"/>
      <c r="C126" s="32" t="s">
        <v>190</v>
      </c>
      <c r="D126" s="95"/>
      <c r="E126" s="100"/>
      <c r="F126" s="100"/>
      <c r="G126" s="100"/>
    </row>
    <row r="127" spans="2:7" s="2" customFormat="1" ht="12.5">
      <c r="B127" s="100"/>
      <c r="C127" s="32" t="s">
        <v>191</v>
      </c>
      <c r="D127" s="97"/>
      <c r="E127" s="100"/>
      <c r="F127" s="100"/>
      <c r="G127" s="100"/>
    </row>
    <row r="128" spans="2:7" s="2" customFormat="1" ht="12.5">
      <c r="B128" s="100"/>
      <c r="C128" s="32" t="s">
        <v>192</v>
      </c>
      <c r="D128" s="100"/>
      <c r="E128" s="100"/>
      <c r="F128" s="100"/>
      <c r="G128" s="100"/>
    </row>
    <row r="129" spans="2:8" s="2" customFormat="1" ht="12.5">
      <c r="B129" s="103"/>
      <c r="C129" s="32" t="s">
        <v>193</v>
      </c>
      <c r="D129" s="103"/>
      <c r="E129" s="103"/>
      <c r="F129" s="103"/>
      <c r="G129" s="103"/>
    </row>
    <row r="130" spans="2:8" s="2" customFormat="1">
      <c r="B130" s="102"/>
      <c r="C130" s="102" t="s">
        <v>194</v>
      </c>
      <c r="D130" s="102"/>
      <c r="E130" s="102"/>
      <c r="F130" s="102"/>
      <c r="G130" s="112">
        <f>G117</f>
        <v>0</v>
      </c>
    </row>
    <row r="131" spans="2:8" s="2" customFormat="1">
      <c r="B131" s="104"/>
      <c r="C131" s="105" t="s">
        <v>195</v>
      </c>
      <c r="D131" s="104"/>
      <c r="E131" s="104"/>
      <c r="F131" s="104"/>
      <c r="G131" s="112">
        <f>G114+G130</f>
        <v>0</v>
      </c>
    </row>
    <row r="132" spans="2:8" s="2" customFormat="1" ht="12.5">
      <c r="B132" s="106"/>
      <c r="C132" s="99"/>
      <c r="D132" s="106"/>
      <c r="E132" s="106"/>
      <c r="F132" s="106"/>
      <c r="G132" s="107"/>
    </row>
    <row r="133" spans="2:8" s="2" customFormat="1" ht="12.5">
      <c r="B133" s="126"/>
      <c r="C133" s="126" t="s">
        <v>196</v>
      </c>
      <c r="D133" s="126"/>
      <c r="E133" s="126"/>
      <c r="F133" s="126"/>
      <c r="G133" s="126"/>
    </row>
    <row r="134" spans="2:8" s="2" customFormat="1" ht="12.5">
      <c r="B134" s="126"/>
      <c r="C134" s="126"/>
      <c r="D134" s="126"/>
      <c r="E134" s="126"/>
      <c r="F134" s="126"/>
      <c r="G134" s="126" t="s">
        <v>197</v>
      </c>
    </row>
    <row r="135" spans="2:8" s="2" customFormat="1">
      <c r="B135" s="108">
        <v>1</v>
      </c>
      <c r="C135" s="94" t="s">
        <v>198</v>
      </c>
      <c r="D135" s="109" t="s">
        <v>41</v>
      </c>
      <c r="E135" s="109">
        <v>1</v>
      </c>
      <c r="F135" s="114">
        <f>G14</f>
        <v>0</v>
      </c>
      <c r="G135" s="113">
        <f>F135*E135</f>
        <v>0</v>
      </c>
    </row>
    <row r="136" spans="2:8" s="2" customFormat="1">
      <c r="B136" s="108">
        <f>B135+1</f>
        <v>2</v>
      </c>
      <c r="C136" s="94" t="s">
        <v>199</v>
      </c>
      <c r="D136" s="109" t="s">
        <v>41</v>
      </c>
      <c r="E136" s="109">
        <v>5</v>
      </c>
      <c r="F136" s="110">
        <f>G40</f>
        <v>0</v>
      </c>
      <c r="G136" s="113">
        <f t="shared" ref="G136:G140" si="8">F136*E136</f>
        <v>0</v>
      </c>
    </row>
    <row r="137" spans="2:8" s="2" customFormat="1">
      <c r="B137" s="108">
        <f t="shared" ref="B137:B140" si="9">B136+1</f>
        <v>3</v>
      </c>
      <c r="C137" s="94" t="s">
        <v>200</v>
      </c>
      <c r="D137" s="109" t="s">
        <v>201</v>
      </c>
      <c r="E137" s="109">
        <v>1</v>
      </c>
      <c r="F137" s="114">
        <f>G99</f>
        <v>0</v>
      </c>
      <c r="G137" s="113">
        <f t="shared" si="8"/>
        <v>0</v>
      </c>
    </row>
    <row r="138" spans="2:8" s="2" customFormat="1">
      <c r="B138" s="108">
        <f t="shared" si="9"/>
        <v>4</v>
      </c>
      <c r="C138" s="109" t="s">
        <v>202</v>
      </c>
      <c r="D138" s="109" t="s">
        <v>201</v>
      </c>
      <c r="E138" s="109">
        <v>1</v>
      </c>
      <c r="F138" s="114">
        <f>G114</f>
        <v>0</v>
      </c>
      <c r="G138" s="113">
        <f t="shared" si="8"/>
        <v>0</v>
      </c>
    </row>
    <row r="139" spans="2:8" s="2" customFormat="1">
      <c r="B139" s="108">
        <f t="shared" si="9"/>
        <v>5</v>
      </c>
      <c r="C139" s="109" t="s">
        <v>203</v>
      </c>
      <c r="D139" s="109" t="s">
        <v>201</v>
      </c>
      <c r="E139" s="109">
        <v>1</v>
      </c>
      <c r="F139" s="114">
        <f>G130</f>
        <v>0</v>
      </c>
      <c r="G139" s="113">
        <f t="shared" si="8"/>
        <v>0</v>
      </c>
    </row>
    <row r="140" spans="2:8" s="2" customFormat="1">
      <c r="B140" s="108">
        <f t="shared" si="9"/>
        <v>6</v>
      </c>
      <c r="C140" s="109" t="s">
        <v>204</v>
      </c>
      <c r="D140" s="109" t="s">
        <v>171</v>
      </c>
      <c r="E140" s="109">
        <v>1</v>
      </c>
      <c r="F140" s="110"/>
      <c r="G140" s="113">
        <f t="shared" si="8"/>
        <v>0</v>
      </c>
    </row>
    <row r="141" spans="2:8" s="2" customFormat="1">
      <c r="B141" s="20"/>
      <c r="C141" s="115" t="s">
        <v>150</v>
      </c>
      <c r="D141" s="115"/>
      <c r="E141" s="111"/>
      <c r="F141" s="111"/>
      <c r="G141" s="112">
        <f>SUM(G135:G140)</f>
        <v>0</v>
      </c>
    </row>
    <row r="142" spans="2:8" s="2" customFormat="1" ht="12.5"/>
    <row r="143" spans="2:8">
      <c r="F143" s="2"/>
      <c r="G143" s="2"/>
      <c r="H143" s="2"/>
    </row>
    <row r="144" spans="2:8">
      <c r="F144" s="2"/>
      <c r="G144" s="2"/>
      <c r="H144" s="2"/>
    </row>
    <row r="145" spans="6:8">
      <c r="F145" s="2"/>
      <c r="G145" s="2"/>
      <c r="H145" s="2"/>
    </row>
    <row r="146" spans="6:8">
      <c r="F146" s="2"/>
      <c r="G146" s="2"/>
      <c r="H146" s="2"/>
    </row>
  </sheetData>
  <protectedRanges>
    <protectedRange sqref="F15" name="Range1_2_2_1"/>
    <protectedRange sqref="F10:F13" name="Range1_1_2_1"/>
    <protectedRange sqref="F46 F52:F54 F64:F67 F78:F81 F86:F98" name="Range1_2_3_1"/>
    <protectedRange sqref="F47:F51" name="Range1_1_2_3"/>
    <protectedRange sqref="F55:F63" name="Range1_1_1_2_1"/>
    <protectedRange sqref="F77" name="Range1_1_2_1_2"/>
    <protectedRange sqref="F82:F85" name="Range1_1_4_1"/>
    <protectedRange sqref="F68:F76" name="Range1_1_2_2_1"/>
  </protectedRanges>
  <mergeCells count="35">
    <mergeCell ref="B46:F46"/>
    <mergeCell ref="B2:G4"/>
    <mergeCell ref="B5:G5"/>
    <mergeCell ref="B7:G7"/>
    <mergeCell ref="B8:G8"/>
    <mergeCell ref="B9:G9"/>
    <mergeCell ref="B14:D14"/>
    <mergeCell ref="B15:D15"/>
    <mergeCell ref="B16:G16"/>
    <mergeCell ref="B17:F17"/>
    <mergeCell ref="B43:G43"/>
    <mergeCell ref="B44:F44"/>
    <mergeCell ref="B88:G88"/>
    <mergeCell ref="B52:D52"/>
    <mergeCell ref="B53:F53"/>
    <mergeCell ref="B54:G54"/>
    <mergeCell ref="B64:D64"/>
    <mergeCell ref="B65:F65"/>
    <mergeCell ref="B66:G66"/>
    <mergeCell ref="B78:D78"/>
    <mergeCell ref="B79:F79"/>
    <mergeCell ref="B80:G80"/>
    <mergeCell ref="B86:D86"/>
    <mergeCell ref="B87:F87"/>
    <mergeCell ref="C141:D141"/>
    <mergeCell ref="B90:D90"/>
    <mergeCell ref="B91:G91"/>
    <mergeCell ref="B92:F92"/>
    <mergeCell ref="B101:G101"/>
    <mergeCell ref="B133:B134"/>
    <mergeCell ref="C133:C134"/>
    <mergeCell ref="D133:D134"/>
    <mergeCell ref="E133:E134"/>
    <mergeCell ref="F133:F134"/>
    <mergeCell ref="G133:G1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Abdifatah Ahmed</dc:creator>
  <cp:lastModifiedBy>Abdihakim Abdullahi</cp:lastModifiedBy>
  <dcterms:created xsi:type="dcterms:W3CDTF">2024-10-03T08:59:57Z</dcterms:created>
  <dcterms:modified xsi:type="dcterms:W3CDTF">2024-10-03T18:13:39Z</dcterms:modified>
</cp:coreProperties>
</file>