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C:\Users\FredrickGemo\Desktop\SOWASDIP 2025\Hirshabelle\"/>
    </mc:Choice>
  </mc:AlternateContent>
  <xr:revisionPtr revIDLastSave="0" documentId="13_ncr:1_{B61A5F18-4CA1-49D7-ACAD-A2E0D14CC705}" xr6:coauthVersionLast="47" xr6:coauthVersionMax="47" xr10:uidLastSave="{00000000-0000-0000-0000-000000000000}"/>
  <bookViews>
    <workbookView xWindow="-110" yWindow="-110" windowWidth="19420" windowHeight="10300" tabRatio="879" xr2:uid="{00000000-000D-0000-FFFF-FFFF00000000}"/>
  </bookViews>
  <sheets>
    <sheet name="Ceeldheere WSS_Tender Docs" sheetId="16" r:id="rId1"/>
  </sheets>
  <definedNames>
    <definedName name="_Hlk184305600" localSheetId="0">'Ceeldheere WSS_Tender Docs'!#REF!</definedName>
    <definedName name="_Hlk184680997" localSheetId="0">'Ceeldheere WSS_Tender Docs'!#REF!</definedName>
    <definedName name="OLE_LINK8" localSheetId="0">'Ceeldheere WSS_Tender Docs'!#REF!</definedName>
    <definedName name="_xlnm.Print_Titles" localSheetId="0">'Ceeldheere WSS_Tender Docs'!#REF!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6" i="16" l="1"/>
  <c r="B205" i="16"/>
  <c r="B204" i="16"/>
  <c r="B203" i="16"/>
  <c r="B202" i="16"/>
  <c r="F199" i="16"/>
  <c r="A174" i="16"/>
  <c r="A175" i="16" s="1"/>
  <c r="A176" i="16" s="1"/>
  <c r="A177" i="16" s="1"/>
  <c r="A164" i="16"/>
  <c r="A165" i="16" s="1"/>
  <c r="A166" i="16" s="1"/>
  <c r="A167" i="16" s="1"/>
  <c r="A168" i="16" s="1"/>
  <c r="A169" i="16" s="1"/>
  <c r="A170" i="16" s="1"/>
  <c r="A171" i="16" s="1"/>
  <c r="A172" i="16" s="1"/>
  <c r="D158" i="16"/>
  <c r="D157" i="16"/>
  <c r="D156" i="16"/>
  <c r="D155" i="16"/>
  <c r="D154" i="16"/>
  <c r="D153" i="16"/>
  <c r="D152" i="16"/>
  <c r="A152" i="16"/>
  <c r="A153" i="16" s="1"/>
  <c r="A154" i="16" s="1"/>
  <c r="A155" i="16" s="1"/>
  <c r="A156" i="16" s="1"/>
  <c r="A157" i="16" s="1"/>
  <c r="A158" i="16" s="1"/>
  <c r="A159" i="16" s="1"/>
  <c r="D141" i="16"/>
  <c r="A56" i="16"/>
  <c r="A57" i="16" s="1"/>
  <c r="A58" i="16" s="1"/>
  <c r="A59" i="16" s="1"/>
  <c r="A60" i="16" s="1"/>
  <c r="A46" i="16"/>
  <c r="A47" i="16" s="1"/>
  <c r="A40" i="16"/>
  <c r="A41" i="16" s="1"/>
  <c r="A32" i="16"/>
  <c r="A33" i="16" s="1"/>
  <c r="A34" i="16" s="1"/>
  <c r="A35" i="16" s="1"/>
  <c r="A36" i="16" s="1"/>
</calcChain>
</file>

<file path=xl/sharedStrings.xml><?xml version="1.0" encoding="utf-8"?>
<sst xmlns="http://schemas.openxmlformats.org/spreadsheetml/2006/main" count="375" uniqueCount="243">
  <si>
    <t>Unit</t>
  </si>
  <si>
    <t>Qty</t>
  </si>
  <si>
    <t>ls</t>
  </si>
  <si>
    <t xml:space="preserve">Site clearance </t>
  </si>
  <si>
    <t xml:space="preserve">Excavation </t>
  </si>
  <si>
    <t>Return fill in and ram imported murram material  around excavations</t>
  </si>
  <si>
    <t>Column bases</t>
  </si>
  <si>
    <t>Foundation beam bases</t>
  </si>
  <si>
    <t xml:space="preserve">Valve chamber </t>
  </si>
  <si>
    <t>300x300mm pipe Pipe hauncing blocks</t>
  </si>
  <si>
    <t>Foundation base</t>
  </si>
  <si>
    <t>Foundation beams</t>
  </si>
  <si>
    <t>Columns</t>
  </si>
  <si>
    <t>Column bracing beam</t>
  </si>
  <si>
    <t>Tank beams</t>
  </si>
  <si>
    <t>Tank Slab</t>
  </si>
  <si>
    <t>Tank retaining wall</t>
  </si>
  <si>
    <t xml:space="preserve">Tank roof </t>
  </si>
  <si>
    <t xml:space="preserve">Tank manhole cover </t>
  </si>
  <si>
    <t>Water proofing mortar 1:2 cement sand mix</t>
  </si>
  <si>
    <t>Prepare surface by cleaning with wire brush to remove loose concrete. Spary with water to ensure all loose material is removed and proper bonding is achieved with the water proofing grout. Apply waterproofing mortar using a towel up to 10 mm thick. Ensure smooth finish by steel floating.</t>
  </si>
  <si>
    <t>Sm</t>
  </si>
  <si>
    <t>Piping</t>
  </si>
  <si>
    <t xml:space="preserve">Inlet pipe: 2`` GI pipe </t>
  </si>
  <si>
    <t>m</t>
  </si>
  <si>
    <t>Outlet pipe: 2`` GI pipe  </t>
  </si>
  <si>
    <t>Overflow pipe: 2`` GI pipe  </t>
  </si>
  <si>
    <t>Wash out: 2`` GI pipe with plug</t>
  </si>
  <si>
    <t>Valves: Supply and install 2`` gate vavles as approved by site engineer.</t>
  </si>
  <si>
    <t>No</t>
  </si>
  <si>
    <t>Valves: Supply and install 2" ball valves as approved by site engineer.</t>
  </si>
  <si>
    <t>Access Ladder</t>
  </si>
  <si>
    <t>Mass concrete footing</t>
  </si>
  <si>
    <t>Ls</t>
  </si>
  <si>
    <t xml:space="preserve">Paint ( Primer and two coats epoxy paint) </t>
  </si>
  <si>
    <t>Valve chamber</t>
  </si>
  <si>
    <t>Plastering and Painting</t>
  </si>
  <si>
    <t>Plaster (thickness 10mm):
Plaster (cement/sand 1:4 ratio) on all, columns and beam and water tanks walls</t>
  </si>
  <si>
    <t>White washing:
Supply and apply two coats of white washing on the columns, beams and water tank walls.</t>
  </si>
  <si>
    <t>Painting:
Supply and apply two coats of emulsion paint on columns, beams and water tank walls.</t>
  </si>
  <si>
    <t>m3</t>
  </si>
  <si>
    <t>m2</t>
  </si>
  <si>
    <t>Fabricate, supply, and install an external access ladder with a cage and resting platform, casted to the bracing beams and tank slab using 50mm diameter CHS. The steel frame ladder will consist of an external 50mm-diameter CHS tube frame with 30mm CHS steps welded onto the frame. The steel cage and resting platform will be made according to the drawing. The bottom of the ladder will be firmly cast on a mass concrete footing.</t>
  </si>
  <si>
    <t>14m steel ladder with a cage and resting platform</t>
  </si>
  <si>
    <t xml:space="preserve">Backfilling hard core stone with selected materials </t>
  </si>
  <si>
    <t xml:space="preserve">  </t>
  </si>
  <si>
    <t xml:space="preserve">GI 90 short Elbow 2'' </t>
  </si>
  <si>
    <t>pcs</t>
  </si>
  <si>
    <t xml:space="preserve">Gi Nibal </t>
  </si>
  <si>
    <t>Tri-Tape (Lingax)</t>
  </si>
  <si>
    <t xml:space="preserve"> Site Clearance </t>
  </si>
  <si>
    <t>Earth work excavation for the foundation trench 300mm widex450mm deep</t>
  </si>
  <si>
    <t xml:space="preserve">Construction of rubble stone foundation walling and stand wall 1.5x2.2x0.6 with sand/cement mortar 1:3 ratio </t>
  </si>
  <si>
    <t xml:space="preserve">Construction of 20cm thick RCC head cap for the kisok taps  cement, sand and aggregate  ratio of 1:2:4 </t>
  </si>
  <si>
    <t>Plastering of foundation wall and stand black wall with 12mm with sand cement ratio of 1:2 with a smooth metal plate finish</t>
  </si>
  <si>
    <t>Excavation of Soak away pit for water drainage 1m deep x 1m diameter connected with 110mm heavy gauge waste pipe and it accessories.</t>
  </si>
  <si>
    <t>Cum</t>
  </si>
  <si>
    <t>Provide for 2'' waste pipe with 2 elbow for the water drainage</t>
  </si>
  <si>
    <t xml:space="preserve">Backfilling of the soak away pit with rubble stones </t>
  </si>
  <si>
    <t>Gi pipe 2''</t>
  </si>
  <si>
    <t>1 inch cross Tee Class B</t>
  </si>
  <si>
    <t>2''  to 1'' reducer</t>
  </si>
  <si>
    <t>GI Pipe 1''</t>
  </si>
  <si>
    <t>Gi Elbow 1''</t>
  </si>
  <si>
    <t xml:space="preserve">Pin Kock 3/4 </t>
  </si>
  <si>
    <t xml:space="preserve">Gi barren nipal 1'' Class B </t>
  </si>
  <si>
    <t>1''x3/4" reducing bush</t>
  </si>
  <si>
    <t>Pcs</t>
  </si>
  <si>
    <t>Excavation including maintaining and supporting sides and keeping free from water, mud and fallen materials by bailing, pumping or otherwise</t>
  </si>
  <si>
    <t>Prepare site by stripping top 200 mm of soil to remove all debris including sand (if any) from site and carting away spoil</t>
  </si>
  <si>
    <t>Excavate to reduce levels not exceeding 1.50m deep average depth 300mm</t>
  </si>
  <si>
    <t>Excavate for foundation strip commencing at reduced levels depth not exceeding 1.50m deep</t>
  </si>
  <si>
    <t>Extra-over for excavation in rock</t>
  </si>
  <si>
    <t>Remove surplus excavated material from site</t>
  </si>
  <si>
    <t>Backfill around foundation</t>
  </si>
  <si>
    <t xml:space="preserve">300 mm thick approved hardcore filling spread, well rammed and compacted in 150mm layers to receive concrete surface bed </t>
  </si>
  <si>
    <t>Insitu concrete: class 15: mix 1:3:6</t>
  </si>
  <si>
    <t>50mm blinding layer under foundations</t>
  </si>
  <si>
    <t>50mm blinding layer on hardcore surfaces</t>
  </si>
  <si>
    <t>Treat hardcore surface with approved insecticide</t>
  </si>
  <si>
    <t>Concrete work</t>
  </si>
  <si>
    <t>Reinforced Concrete class 25</t>
  </si>
  <si>
    <t>Strip foundation</t>
  </si>
  <si>
    <t>100mm thick floor slab with surface steel trowelled smooth</t>
  </si>
  <si>
    <t>Reinforcement</t>
  </si>
  <si>
    <t>10 and 8mm diameter high tensile reinforcement bars</t>
  </si>
  <si>
    <t>kg</t>
  </si>
  <si>
    <t>Mesh fabric reinforcement ref. No. A142 laid in floor slab with minimum 150 mm side allowance</t>
  </si>
  <si>
    <t>Sawn formwork</t>
  </si>
  <si>
    <t xml:space="preserve">Formwork to edges of floor slab girth over 75mm but not exceeding 150mm </t>
  </si>
  <si>
    <t>Walling</t>
  </si>
  <si>
    <t>300mm Thick rubble stone foundation walling in cement and sand mortar (1:3)</t>
  </si>
  <si>
    <t>One layer 1000gauge polythene sheet damp proof membrane under beds: 300mm laps</t>
  </si>
  <si>
    <t>200mm wide Bituminous felt damp-proof course</t>
  </si>
  <si>
    <t>Plinths</t>
  </si>
  <si>
    <t>15mm thick cement sand rendering (1:3) to plinths</t>
  </si>
  <si>
    <t>Prepare and apply three coats black bituminous paint to rendered plinths externally</t>
  </si>
  <si>
    <t xml:space="preserve">200 Thick load bearing solid concrete block walling </t>
  </si>
  <si>
    <t>Wall Coping</t>
  </si>
  <si>
    <t>Precast concrete 600 x 300 x 50 mm Thick twice weathered and throated coping jointed and pointed in cement and sand mortar</t>
  </si>
  <si>
    <t>Vibrated reinforced concrete class 25 (1:1.5:3) with 20mm maximum aggregate as described in:</t>
  </si>
  <si>
    <t>Ring Beam</t>
  </si>
  <si>
    <t>100mm Thick suspended seat /bench</t>
  </si>
  <si>
    <t>8mm Diameter high tensile reinforcement bar</t>
  </si>
  <si>
    <t>Ditto but 10mm</t>
  </si>
  <si>
    <t>Ditto but 12mm</t>
  </si>
  <si>
    <t>Kg</t>
  </si>
  <si>
    <t>Sawn Formwork to:</t>
  </si>
  <si>
    <t>Sides and soffits of ring beam</t>
  </si>
  <si>
    <t>Vertical sides of columns</t>
  </si>
  <si>
    <t>Sides and soffits of concrete seat</t>
  </si>
  <si>
    <t>200mm x 25mm Fascia Board</t>
  </si>
  <si>
    <t>l00x50mmRafters</t>
  </si>
  <si>
    <t>100mm x 50mm wall plate</t>
  </si>
  <si>
    <t>50 x 50 Purlins</t>
  </si>
  <si>
    <t>Roof Covering</t>
  </si>
  <si>
    <t>30 Gauge galvanized corrugated iron sheets fixed to timber Purlins</t>
  </si>
  <si>
    <t>26 Gauge flushing 450mm wide bent to shape tucked under roofing sheets and parapet wall</t>
  </si>
  <si>
    <t>Painting and Decorating</t>
  </si>
  <si>
    <t>Knot prime stop and apply two undercoats and one gloss finishing coat oil paint to fascia board 200- 300 mm wide</t>
  </si>
  <si>
    <t>Wrot cypress 1st grade</t>
  </si>
  <si>
    <t>Stainless steel hinges</t>
  </si>
  <si>
    <t>Pairs</t>
  </si>
  <si>
    <t>Three lever mortice lock</t>
  </si>
  <si>
    <t>Two lever mortice lock (Optional)</t>
  </si>
  <si>
    <t>Rubber door stop (Optional)</t>
  </si>
  <si>
    <t>Supply and Fix the following purpose made steel Lourved  windows manufactured from heavy duty standard sections primed with one coat of red oxide primer and fixing to masonry or concrete head and jambs complete with closing mechanism and other fittings.</t>
  </si>
  <si>
    <t>Window overall size 1000x900mm high</t>
  </si>
  <si>
    <t>Purpose made mild steel burglar proofing to windows; 10mm square section steel bars smooth welded together at 75mm centres both ways fixed with lugs built into walls; one coat shop primer</t>
  </si>
  <si>
    <t>Grille overall size 1000x900mm high</t>
  </si>
  <si>
    <t>Ditto windows</t>
  </si>
  <si>
    <t>Floor Finishes</t>
  </si>
  <si>
    <t>Cement and sand mortar (1:3) in:</t>
  </si>
  <si>
    <t>30mm thick steel trowelled screed</t>
  </si>
  <si>
    <t>100 x 25mm Thick skirting to junction with floor and wall finish</t>
  </si>
  <si>
    <t>Wall Finishes</t>
  </si>
  <si>
    <t>Cement and sand mortar (1:3) rendering in:</t>
  </si>
  <si>
    <t>12 mm Thick mortar rendering with steel float finish to masonry and concrete surfaces</t>
  </si>
  <si>
    <t>I/N</t>
  </si>
  <si>
    <t>Description of Work/Activity</t>
  </si>
  <si>
    <t>QTY</t>
  </si>
  <si>
    <t>Rate in USD</t>
  </si>
  <si>
    <t>Amount in USD</t>
  </si>
  <si>
    <t xml:space="preserve">             Tender for the Rehabilitation of the Ceeldheere BH WSS and related civil works, Ceeldheere village, Adaan Yabal district, Hirshabelle </t>
  </si>
  <si>
    <t>Bill No.1:</t>
  </si>
  <si>
    <t>ELEVATED WATER TANK</t>
  </si>
  <si>
    <t>Construction of Elevated Water Tank (50m3 on 14m tower).</t>
  </si>
  <si>
    <t>Clear  site of all bush shrub undergrowth and  small trees grub up roots. Excavate oversite average 250mm deep to remove top vegetative soil. Remove all debris and unwanted material from site. Safely dispose in an approved area and manner</t>
  </si>
  <si>
    <t>1.3</t>
  </si>
  <si>
    <t>Excavate foundation commencing from stripped level but not exceeding 1.5 m deep. Allow for keeping excavations free from mud and all water including spring and running water by pumping or other approved means. Allow for plunking and strutting to sides of excavations. Load  excavated material and cart away from site.</t>
  </si>
  <si>
    <t xml:space="preserve">Concrete </t>
  </si>
  <si>
    <t>Supply and cast the following types and classes of concrete as described. Price to include:
a) Formwork erection and demoulding
b) Rebar cutting bending and fixing-Include spacer block as per drawings 
c) Concrete mixing, hoisting, placing and vibrating 
d) Curing for up to 28 days. -Site engineer to inspect and approve .</t>
  </si>
  <si>
    <t>1.4.1</t>
  </si>
  <si>
    <t>1.4.2</t>
  </si>
  <si>
    <t>1.4.3</t>
  </si>
  <si>
    <t>1.4.4</t>
  </si>
  <si>
    <t>1.5.1</t>
  </si>
  <si>
    <t>1.5.2</t>
  </si>
  <si>
    <t>1.5.3</t>
  </si>
  <si>
    <t>1.5.4</t>
  </si>
  <si>
    <t>1.5.5</t>
  </si>
  <si>
    <t>1.5.6</t>
  </si>
  <si>
    <t>1.5.7</t>
  </si>
  <si>
    <t>1.5.8</t>
  </si>
  <si>
    <t>1.5.9</t>
  </si>
  <si>
    <t>1.6.1</t>
  </si>
  <si>
    <t>Allow for pipe connections, bend and clamping at 0.5m intervals using 4mm wide GI sadddle clamps on the coulmns using anchor bolts as Rawl bolts (R).</t>
  </si>
  <si>
    <t>SUM</t>
  </si>
  <si>
    <t>TOTAL SUM</t>
  </si>
  <si>
    <t>Signature: …………………………………………………………………………………….............</t>
  </si>
  <si>
    <t>Address: …………………………………………………………………………………….............</t>
  </si>
  <si>
    <t>Tel No: ………………………………………………………………………………………….........</t>
  </si>
  <si>
    <t>Date: ……………………………………………………………………………………………………</t>
  </si>
  <si>
    <t>Stamp:</t>
  </si>
  <si>
    <t>Sub-total Bill No.1 _ Elevated Tank</t>
  </si>
  <si>
    <t>Bill No.2:</t>
  </si>
  <si>
    <t>GENERATOR ROOM AND FENCING</t>
  </si>
  <si>
    <t xml:space="preserve">Filing </t>
  </si>
  <si>
    <t>Superstructure</t>
  </si>
  <si>
    <t xml:space="preserve">Walling </t>
  </si>
  <si>
    <t xml:space="preserve">Concrete Work </t>
  </si>
  <si>
    <t xml:space="preserve">Reinforcement </t>
  </si>
  <si>
    <t xml:space="preserve">Roofing </t>
  </si>
  <si>
    <t xml:space="preserve">Doors and Windows </t>
  </si>
  <si>
    <t xml:space="preserve">Windows </t>
  </si>
  <si>
    <t xml:space="preserve">In panes of various sizes - 5mm thick clear sheet glass bedded in mastic </t>
  </si>
  <si>
    <t xml:space="preserve">Finishes </t>
  </si>
  <si>
    <t>Construction of a Fence</t>
  </si>
  <si>
    <t xml:space="preserve">Construction of Generator Room </t>
  </si>
  <si>
    <t>Sub-total Bill No.2 _ Generator Room &amp; Fencing</t>
  </si>
  <si>
    <t>Bill No.3:</t>
  </si>
  <si>
    <t>CONSTRUCTION OF WATER KIOSK</t>
  </si>
  <si>
    <t>Construction of 1 No. Water Kiosk</t>
  </si>
  <si>
    <t xml:space="preserve">Plumbing Fittings for Water Kiosks </t>
  </si>
  <si>
    <t>GI Stop kack 1"</t>
  </si>
  <si>
    <t>LS</t>
  </si>
  <si>
    <t>EQUIPPING OF THE BOREHOLE</t>
  </si>
  <si>
    <t>Submersible pump for the Borehole</t>
  </si>
  <si>
    <t>Borehole Riser Pipes</t>
  </si>
  <si>
    <t>lm</t>
  </si>
  <si>
    <t>Sub-Total for the Fence</t>
  </si>
  <si>
    <t xml:space="preserve"> </t>
  </si>
  <si>
    <t>Sub-Total for Generator Room</t>
  </si>
  <si>
    <t>sum</t>
  </si>
  <si>
    <t xml:space="preserve">Provide for 50mm lean concrete trawel finish to kiosk floor </t>
  </si>
  <si>
    <t xml:space="preserve">Construction of rubble stone walling for the tab stand  1.5x0.3x0.6 with sand/cement mortar 1:3 ratio </t>
  </si>
  <si>
    <t>Electrical submersible pump, for boreholes, with a capacity of 15kW with minimum discharge of 12 m3/hr at 120m Head (Pump type should be Grunfoss or equivalent type). Supply and installation of a control panel (specified to match the pump power requirement) incoporation TP fused isolator, starter, start-push button, stop/reset button, on/trip indicator ligh and a selector switch. The panel should also incorporate an appropraite control unit with fuctionals of an ammeter, low level cut out relay, phase control relay and Auto-off hand selector switch all incorporated in a steel enclosure with terminals.</t>
  </si>
  <si>
    <t>Bill No.5:</t>
  </si>
  <si>
    <t>Bill No.4:</t>
  </si>
  <si>
    <t>ADDITIONAL WORKS</t>
  </si>
  <si>
    <t xml:space="preserve">Sub-Total for Kiosk Plumbing Fittings </t>
  </si>
  <si>
    <t>Sub total _Water Kiosk</t>
  </si>
  <si>
    <t xml:space="preserve">SUMMARY PAGE - REHAB OF CEELDHEERE BH  WATER SUPPLY SYSTEM (Ceeldheere, Adaan Yabal, Hirshabelle State) </t>
  </si>
  <si>
    <t>Precast concrete window cill size 260 x 50mm Thick sunk - weathered and throated and bedded and jointed in cement sand mortar.</t>
  </si>
  <si>
    <t>Prepare and apply two undercoats and one finishing coat oil paint to timber door.</t>
  </si>
  <si>
    <t>Sub-total Bill No.3 _ Water Kiosk</t>
  </si>
  <si>
    <t>Sub-total Bill No.4 _ Equipping the Borehole</t>
  </si>
  <si>
    <t>Sub-total Bill No.5 _ Additional Works</t>
  </si>
  <si>
    <t>Cast 300x300x300mm valve chambers. Include cover.</t>
  </si>
  <si>
    <t>Pump and pipes installation</t>
  </si>
  <si>
    <t xml:space="preserve">Normal Tee Class B </t>
  </si>
  <si>
    <t xml:space="preserve">63mm *25mm female to Male adapter </t>
  </si>
  <si>
    <t>45mm thick Match boarded steel/timber single door, overall size 2000x 2100mm high</t>
  </si>
  <si>
    <t>Raising GI pipe Class C/ PPR Pipes</t>
  </si>
  <si>
    <t>Supply Submersible Pump Electric Cable three cord Cable (3x16)mm square and accessories</t>
  </si>
  <si>
    <t>Prepare and apply three coats plastic emulsion paint to: All Rendered surfaces and Plastered surfaces</t>
  </si>
  <si>
    <t>12mm lime plaster: steel trowelled finish: on concrete, block work or stonework: toWalls and beams</t>
  </si>
  <si>
    <t xml:space="preserve"> Solar improvement _Power Supply</t>
  </si>
  <si>
    <t xml:space="preserve"> Solar Lighting I the Yard</t>
  </si>
  <si>
    <t>Install 2No. Solar LED Floodlight Lamps with Lithium Battery and self-switching (rated 120-200W with own panels) and mounted at strategic secured locations within the yard.</t>
  </si>
  <si>
    <t>M</t>
  </si>
  <si>
    <t xml:space="preserve">50x25mm architrave two labours and 25x15mm quadrant one labour. </t>
  </si>
  <si>
    <t>Supply and fix the following ironmongery to timber with matching screws:</t>
  </si>
  <si>
    <t>150x50mm frame two labours plugged screwed and pellated.</t>
  </si>
  <si>
    <t xml:space="preserve">Solar PV Module 450 Watt Peak panels, Poly-crystalline. Cost to include all requisite accessories and mounting on Aluminium Mounting Structure frames-Imported standard- fixed on concrete foundations as per instruction by Engineer. The support structure to safely carry all the solar panels strategic to the solar rays. </t>
  </si>
  <si>
    <r>
      <t xml:space="preserve">Mass concrete </t>
    </r>
    <r>
      <rPr>
        <sz val="11"/>
        <color theme="1"/>
        <rFont val="Noto Sans"/>
        <family val="2"/>
      </rPr>
      <t>- 50 mm thick blinding under strip footing: Class 15 1:3:6 mix ratio</t>
    </r>
  </si>
  <si>
    <r>
      <t xml:space="preserve">Vibrated reinforced concrete </t>
    </r>
    <r>
      <rPr>
        <sz val="11"/>
        <color theme="1"/>
        <rFont val="Noto Sans"/>
        <family val="2"/>
      </rPr>
      <t>- Class 25/20 1:2:3 mix ratio</t>
    </r>
  </si>
  <si>
    <r>
      <t>m</t>
    </r>
    <r>
      <rPr>
        <vertAlign val="superscript"/>
        <sz val="11"/>
        <color theme="1"/>
        <rFont val="Noto Sans"/>
        <family val="2"/>
      </rPr>
      <t>2</t>
    </r>
  </si>
  <si>
    <r>
      <t>m</t>
    </r>
    <r>
      <rPr>
        <vertAlign val="superscript"/>
        <sz val="11"/>
        <color theme="1"/>
        <rFont val="Noto Sans"/>
        <family val="2"/>
      </rPr>
      <t>3</t>
    </r>
  </si>
  <si>
    <r>
      <rPr>
        <i/>
        <sz val="11"/>
        <color theme="1"/>
        <rFont val="Noto Sans"/>
        <family val="2"/>
      </rPr>
      <t xml:space="preserve">Roof Structure </t>
    </r>
    <r>
      <rPr>
        <sz val="11"/>
        <color theme="1"/>
        <rFont val="Noto Sans"/>
        <family val="2"/>
      </rPr>
      <t>- Sawn celcured cypress timber as described in:</t>
    </r>
  </si>
  <si>
    <r>
      <t>Chainlink Fence around the WSS measuring (40m length</t>
    </r>
    <r>
      <rPr>
        <b/>
        <sz val="11"/>
        <rFont val="Noto Sans"/>
        <family val="2"/>
      </rPr>
      <t>x</t>
    </r>
    <r>
      <rPr>
        <sz val="11"/>
        <rFont val="Noto Sans"/>
        <family val="2"/>
      </rPr>
      <t xml:space="preserve">30mwidth) and 2.4m height                                                                                  </t>
    </r>
    <r>
      <rPr>
        <b/>
        <sz val="11"/>
        <rFont val="Noto Sans"/>
        <family val="2"/>
      </rPr>
      <t xml:space="preserve">Note  </t>
    </r>
    <r>
      <rPr>
        <sz val="11"/>
        <rFont val="Noto Sans"/>
        <family val="2"/>
      </rPr>
      <t>-The contractor is reminded to include in his pricing, the cost of supply, cutting, waste and erection and all other necessary fittings including welding lugs or fishtailing on to the angle bars. Should be 2m x 75mm GI pipes @ 2.3m c/c, anchored in 300mm dia x 500mm deep concrete footings.Welded to 50x50x4mm Extra steel angle bars for diagonal bracing of corner/end posts. 3 strings of Barbed wire fixed on and a Razor wire canopy with a Steel gate (double-leafed with one side having a sliding door) fixed on RCC columns). Angle bars and the necessary fixing and anchorage to be treated as prescribed by the Engineer.</t>
    </r>
  </si>
  <si>
    <r>
      <t xml:space="preserve">Provide Class C GI pipes or equivalent </t>
    </r>
    <r>
      <rPr>
        <b/>
        <sz val="11"/>
        <color rgb="FF000000"/>
        <rFont val="Noto Sans"/>
        <family val="2"/>
      </rPr>
      <t>PPR pipes</t>
    </r>
    <r>
      <rPr>
        <sz val="11"/>
        <color rgb="FF000000"/>
        <rFont val="Noto Sans"/>
        <family val="2"/>
      </rPr>
      <t xml:space="preserve"> for the pump installation as per the following description.                           </t>
    </r>
    <r>
      <rPr>
        <i/>
        <sz val="11"/>
        <color rgb="FF000000"/>
        <rFont val="Noto Sans"/>
        <family val="2"/>
      </rPr>
      <t>General Description</t>
    </r>
    <r>
      <rPr>
        <sz val="11"/>
        <color rgb="FF000000"/>
        <rFont val="Noto Sans"/>
        <family val="2"/>
      </rPr>
      <t xml:space="preserve">: Pipe, Galvanized iron, 5.8 metres long, 2" nominal dia., rated for 10 Bar pressure.Technical Specifications: Pipe, mild steel, longitudinally welded, hot dip zinc galvanized and passivated (to EN 10240 or equivalent). Produced to ISO 65/EN 10255, medium series weight Both ends male threaded to ISO 7 (BS 21), one end socketed with a heavy-duty galvanized socket conforming to ISO 49.The other end protected by a heavy duty HDPE full length thread protection. </t>
    </r>
  </si>
  <si>
    <r>
      <rPr>
        <b/>
        <sz val="12"/>
        <rFont val="Noto Sans"/>
        <family val="2"/>
      </rPr>
      <t>(CONTRACTOR)</t>
    </r>
    <r>
      <rPr>
        <sz val="12"/>
        <rFont val="Noto Sans"/>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</si>
</sst>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0_-;\-* #,##0_-;_-* &quot;-&quot;_-;_-@_-"/>
    <numFmt numFmtId="164" formatCode="_(&quot;$&quot;* #,##0.00_);_(&quot;$&quot;* \(#,##0.00\);_(&quot;$&quot;* &quot;-&quot;??_);_(@_)"/>
    <numFmt numFmtId="165" formatCode="_-* #,##0.00_-;_-* #,##0.00\-;_-* &quot;-&quot;??_-;_-@_-"/>
    <numFmt numFmtId="166" formatCode="0.0"/>
    <numFmt numFmtId="167" formatCode="_-* #,##0.00\ _f_r_._-;\-* #,##0.00\ _f_r_._-;_-* &quot;-&quot;??\ _f_r_._-;_-@_-"/>
    <numFmt numFmtId="168" formatCode="_(&quot;$&quot;* #,##0.0_);_(&quot;$&quot;* \(#,##0.0\);_(&quot;$&quot;* &quot;-&quot;??_);_(@_)"/>
    <numFmt numFmtId="169" formatCode="&quot;$&quot;#,##0.00"/>
    <numFmt numFmtId="170" formatCode="_(* #,##0.00_);_(* \(#,##0.00\);_(* &quot;-&quot;??_);_(@_)"/>
    <numFmt numFmtId="171" formatCode="_([$$-409]* #,##0.00_);_([$$-409]* \(#,##0.00\);_([$$-409]* &quot;-&quot;??_);_(@_)"/>
    <numFmt numFmtId="172" formatCode="_(* #,##0.0_);_(* \(#,##0.0\);_(* &quot;-&quot;??_);_(@_)"/>
  </numFmts>
  <fonts count="48" x14ac:knownFonts="1">
    <font>
      <sz val="11"/>
      <color theme="1"/>
      <name val="Calibri"/>
      <family val="2"/>
      <charset val="178"/>
      <scheme val="minor"/>
    </font>
    <font>
      <sz val="10"/>
      <color theme="1"/>
      <name val="Noto Sans"/>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charset val="178"/>
    </font>
    <font>
      <sz val="10"/>
      <name val="Arial"/>
      <family val="2"/>
    </font>
    <font>
      <sz val="11"/>
      <color theme="1"/>
      <name val="Calibri"/>
      <family val="2"/>
      <charset val="178"/>
      <scheme val="minor"/>
    </font>
    <font>
      <b/>
      <sz val="12"/>
      <color indexed="64"/>
      <name val="Noto Sans"/>
      <family val="2"/>
    </font>
    <font>
      <sz val="11"/>
      <color theme="1"/>
      <name val="Noto Sans"/>
      <family val="2"/>
    </font>
    <font>
      <b/>
      <sz val="11"/>
      <name val="Noto Sans"/>
      <family val="2"/>
    </font>
    <font>
      <b/>
      <sz val="11"/>
      <color theme="1"/>
      <name val="Noto Sans"/>
      <family val="2"/>
    </font>
    <font>
      <b/>
      <sz val="12"/>
      <color theme="1"/>
      <name val="Noto Sans"/>
      <family val="2"/>
    </font>
    <font>
      <sz val="12"/>
      <color indexed="64"/>
      <name val="Noto Sans"/>
      <family val="2"/>
    </font>
    <font>
      <b/>
      <sz val="11"/>
      <color indexed="64"/>
      <name val="Noto Sans"/>
      <family val="2"/>
    </font>
    <font>
      <b/>
      <u/>
      <sz val="11"/>
      <name val="Noto Sans"/>
      <family val="2"/>
    </font>
    <font>
      <sz val="11"/>
      <name val="Noto Sans"/>
      <family val="2"/>
    </font>
    <font>
      <sz val="10"/>
      <color indexed="8"/>
      <name val="Noto Sans"/>
      <family val="2"/>
    </font>
    <font>
      <b/>
      <i/>
      <sz val="11"/>
      <color theme="1"/>
      <name val="Noto Sans"/>
      <family val="2"/>
    </font>
    <font>
      <i/>
      <sz val="11"/>
      <color theme="1"/>
      <name val="Noto Sans"/>
      <family val="2"/>
    </font>
    <font>
      <b/>
      <i/>
      <sz val="9"/>
      <color theme="1"/>
      <name val="Noto Sans"/>
      <family val="2"/>
    </font>
    <font>
      <i/>
      <sz val="10"/>
      <color indexed="8"/>
      <name val="Noto Sans"/>
      <family val="2"/>
    </font>
    <font>
      <sz val="12"/>
      <color theme="1"/>
      <name val="Noto Sans"/>
      <family val="2"/>
    </font>
    <font>
      <b/>
      <i/>
      <sz val="10"/>
      <color theme="1"/>
      <name val="Noto Sans"/>
      <family val="2"/>
    </font>
    <font>
      <i/>
      <sz val="9"/>
      <color theme="1"/>
      <name val="Noto Sans"/>
      <family val="2"/>
    </font>
    <font>
      <sz val="11"/>
      <color indexed="8"/>
      <name val="Noto Sans"/>
      <family val="2"/>
    </font>
    <font>
      <sz val="10"/>
      <name val="Noto Sans"/>
      <family val="2"/>
    </font>
    <font>
      <i/>
      <u/>
      <sz val="11"/>
      <color theme="1"/>
      <name val="Noto Sans"/>
      <family val="2"/>
    </font>
    <font>
      <vertAlign val="superscript"/>
      <sz val="11"/>
      <color theme="1"/>
      <name val="Noto Sans"/>
      <family val="2"/>
    </font>
    <font>
      <u/>
      <sz val="11"/>
      <color theme="1"/>
      <name val="Noto Sans"/>
      <family val="2"/>
    </font>
    <font>
      <b/>
      <i/>
      <u/>
      <sz val="11"/>
      <name val="Noto Sans"/>
      <family val="2"/>
    </font>
    <font>
      <sz val="11"/>
      <color rgb="FFFF0000"/>
      <name val="Noto Sans"/>
      <family val="2"/>
    </font>
    <font>
      <b/>
      <i/>
      <sz val="12"/>
      <color theme="1"/>
      <name val="Noto Sans"/>
      <family val="2"/>
    </font>
    <font>
      <sz val="10"/>
      <color rgb="FF000000"/>
      <name val="Noto Sans"/>
      <family val="2"/>
    </font>
    <font>
      <sz val="11"/>
      <color rgb="FF000000"/>
      <name val="Noto Sans"/>
      <family val="2"/>
    </font>
    <font>
      <b/>
      <sz val="10"/>
      <color rgb="FF000000"/>
      <name val="Noto Sans"/>
      <family val="2"/>
    </font>
    <font>
      <sz val="11"/>
      <color indexed="64"/>
      <name val="Noto Sans"/>
      <family val="2"/>
    </font>
    <font>
      <b/>
      <i/>
      <sz val="12"/>
      <name val="Noto Sans"/>
      <family val="2"/>
    </font>
    <font>
      <b/>
      <sz val="11"/>
      <color rgb="FF000000"/>
      <name val="Noto Sans"/>
      <family val="2"/>
    </font>
    <font>
      <i/>
      <sz val="11"/>
      <color rgb="FF000000"/>
      <name val="Noto Sans"/>
      <family val="2"/>
    </font>
    <font>
      <sz val="12"/>
      <color rgb="FFFF0000"/>
      <name val="Noto Sans"/>
      <family val="2"/>
    </font>
    <font>
      <b/>
      <sz val="14"/>
      <name val="Noto Sans"/>
      <family val="2"/>
    </font>
    <font>
      <b/>
      <sz val="14"/>
      <color indexed="64"/>
      <name val="Noto Sans"/>
      <family val="2"/>
    </font>
    <font>
      <b/>
      <sz val="11.5"/>
      <color indexed="64"/>
      <name val="Noto Sans"/>
      <family val="2"/>
    </font>
    <font>
      <b/>
      <sz val="12"/>
      <name val="Noto Sans"/>
      <family val="2"/>
    </font>
    <font>
      <b/>
      <sz val="11.5"/>
      <name val="Noto Sans"/>
      <family val="2"/>
    </font>
    <font>
      <sz val="14"/>
      <color theme="1"/>
      <name val="Noto Sans"/>
      <family val="2"/>
    </font>
    <font>
      <sz val="12"/>
      <name val="Noto Sans"/>
      <family val="2"/>
    </font>
  </fonts>
  <fills count="12">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indexed="65"/>
      </patternFill>
    </fill>
    <fill>
      <patternFill patternType="solid">
        <fgColor theme="5" tint="0.59999389629810485"/>
        <bgColor indexed="64"/>
      </patternFill>
    </fill>
    <fill>
      <patternFill patternType="solid">
        <fgColor theme="6" tint="0.59999389629810485"/>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diagonal/>
    </border>
    <border>
      <left style="thin">
        <color auto="1"/>
      </left>
      <right style="thin">
        <color auto="1"/>
      </right>
      <top style="thick">
        <color auto="1"/>
      </top>
      <bottom style="double">
        <color auto="1"/>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medium">
        <color auto="1"/>
      </left>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auto="1"/>
      </left>
      <right/>
      <top style="thick">
        <color auto="1"/>
      </top>
      <bottom style="double">
        <color auto="1"/>
      </bottom>
      <diagonal/>
    </border>
    <border>
      <left/>
      <right style="thin">
        <color auto="1"/>
      </right>
      <top style="thick">
        <color auto="1"/>
      </top>
      <bottom style="double">
        <color auto="1"/>
      </bottom>
      <diagonal/>
    </border>
    <border>
      <left style="thin">
        <color indexed="64"/>
      </left>
      <right/>
      <top/>
      <bottom/>
      <diagonal/>
    </border>
    <border>
      <left style="thin">
        <color indexed="64"/>
      </left>
      <right/>
      <top/>
      <bottom style="medium">
        <color indexed="64"/>
      </bottom>
      <diagonal/>
    </border>
  </borders>
  <cellStyleXfs count="11">
    <xf numFmtId="0" fontId="0" fillId="0" borderId="0"/>
    <xf numFmtId="165" fontId="5" fillId="0" borderId="0" applyFont="0" applyFill="0" applyBorder="0" applyAlignment="0" applyProtection="0"/>
    <xf numFmtId="0" fontId="4" fillId="0" borderId="0"/>
    <xf numFmtId="167" fontId="4" fillId="0" borderId="0" applyFont="0" applyFill="0" applyBorder="0" applyAlignment="0" applyProtection="0"/>
    <xf numFmtId="0" fontId="3" fillId="0" borderId="0"/>
    <xf numFmtId="164" fontId="7" fillId="0" borderId="0" applyFont="0" applyFill="0" applyBorder="0" applyAlignment="0" applyProtection="0"/>
    <xf numFmtId="0" fontId="2" fillId="0" borderId="0"/>
    <xf numFmtId="164" fontId="2" fillId="0" borderId="0" applyFont="0" applyFill="0" applyBorder="0" applyAlignment="0" applyProtection="0"/>
    <xf numFmtId="0" fontId="6" fillId="0" borderId="0"/>
    <xf numFmtId="41" fontId="7" fillId="0" borderId="0" applyFont="0" applyFill="0" applyBorder="0" applyAlignment="0" applyProtection="0"/>
    <xf numFmtId="0" fontId="6" fillId="0" borderId="0"/>
  </cellStyleXfs>
  <cellXfs count="181">
    <xf numFmtId="0" fontId="0" fillId="0" borderId="0" xfId="0"/>
    <xf numFmtId="0" fontId="9" fillId="0" borderId="0" xfId="0" applyFont="1"/>
    <xf numFmtId="0" fontId="10" fillId="11" borderId="21" xfId="0" applyFont="1" applyFill="1" applyBorder="1" applyAlignment="1">
      <alignment horizontal="center" vertical="center" wrapText="1"/>
    </xf>
    <xf numFmtId="0" fontId="10" fillId="11" borderId="22" xfId="0" applyFont="1" applyFill="1" applyBorder="1" applyAlignment="1">
      <alignment horizontal="center" vertical="center" wrapText="1"/>
    </xf>
    <xf numFmtId="0" fontId="11" fillId="7" borderId="21" xfId="0" applyFont="1" applyFill="1" applyBorder="1" applyAlignment="1">
      <alignment horizontal="center" vertical="center" wrapText="1"/>
    </xf>
    <xf numFmtId="0" fontId="11" fillId="7" borderId="1" xfId="0" applyFont="1" applyFill="1" applyBorder="1" applyAlignment="1">
      <alignment horizontal="left" vertical="center" wrapText="1"/>
    </xf>
    <xf numFmtId="0" fontId="11" fillId="7" borderId="1" xfId="0" applyFont="1" applyFill="1" applyBorder="1" applyAlignment="1">
      <alignment horizontal="center" vertical="center" wrapText="1"/>
    </xf>
    <xf numFmtId="0" fontId="11" fillId="7" borderId="22" xfId="0" applyFont="1" applyFill="1" applyBorder="1" applyAlignment="1">
      <alignment horizontal="center" vertical="center" wrapText="1"/>
    </xf>
    <xf numFmtId="0" fontId="8" fillId="0" borderId="21" xfId="0" applyFont="1" applyBorder="1" applyAlignment="1">
      <alignment horizontal="center" vertical="center" wrapText="1"/>
    </xf>
    <xf numFmtId="0" fontId="12" fillId="0" borderId="1" xfId="0" applyFont="1" applyBorder="1" applyAlignment="1">
      <alignment horizontal="left" vertical="center"/>
    </xf>
    <xf numFmtId="0" fontId="9" fillId="0" borderId="1" xfId="0" applyFont="1" applyBorder="1" applyAlignment="1">
      <alignment horizontal="center" vertical="center"/>
    </xf>
    <xf numFmtId="0" fontId="13" fillId="0" borderId="22" xfId="0" applyFont="1" applyBorder="1" applyAlignment="1">
      <alignment horizontal="center" vertical="center" wrapText="1"/>
    </xf>
    <xf numFmtId="0" fontId="14" fillId="0" borderId="21" xfId="0" applyFont="1" applyBorder="1" applyAlignment="1">
      <alignment horizontal="center" vertical="center" wrapText="1"/>
    </xf>
    <xf numFmtId="0" fontId="15" fillId="0" borderId="1" xfId="0" applyFont="1" applyBorder="1" applyAlignment="1">
      <alignment horizontal="left" vertical="center" indent="1"/>
    </xf>
    <xf numFmtId="0" fontId="16" fillId="0" borderId="1" xfId="0" applyFont="1" applyBorder="1" applyAlignment="1">
      <alignment horizontal="center" vertical="center"/>
    </xf>
    <xf numFmtId="165" fontId="16" fillId="0" borderId="1" xfId="1" applyFont="1" applyBorder="1" applyAlignment="1">
      <alignment horizontal="center" vertical="center"/>
    </xf>
    <xf numFmtId="171" fontId="16" fillId="0" borderId="1" xfId="1" applyNumberFormat="1" applyFont="1" applyBorder="1" applyAlignment="1">
      <alignment horizontal="center" vertical="center"/>
    </xf>
    <xf numFmtId="171" fontId="16" fillId="0" borderId="22" xfId="1" applyNumberFormat="1" applyFont="1" applyBorder="1" applyAlignment="1">
      <alignment horizontal="center" vertical="center"/>
    </xf>
    <xf numFmtId="0" fontId="9" fillId="0" borderId="0" xfId="0" applyFont="1" applyAlignment="1">
      <alignment horizontal="left" indent="1"/>
    </xf>
    <xf numFmtId="0" fontId="9" fillId="0" borderId="21" xfId="0" applyFont="1" applyBorder="1" applyAlignment="1">
      <alignment horizontal="center"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center" vertical="center" wrapText="1"/>
    </xf>
    <xf numFmtId="166" fontId="9" fillId="3" borderId="1" xfId="1" applyNumberFormat="1" applyFont="1" applyFill="1" applyBorder="1" applyAlignment="1" applyProtection="1">
      <alignment horizontal="center" vertical="center" wrapText="1"/>
      <protection locked="0"/>
    </xf>
    <xf numFmtId="166" fontId="9" fillId="3" borderId="22" xfId="1" applyNumberFormat="1" applyFont="1" applyFill="1" applyBorder="1" applyAlignment="1" applyProtection="1">
      <alignment horizontal="center" vertical="center" wrapText="1"/>
    </xf>
    <xf numFmtId="0" fontId="17" fillId="0" borderId="0" xfId="0" applyFont="1" applyAlignment="1" applyProtection="1">
      <alignment vertical="center"/>
      <protection locked="0"/>
    </xf>
    <xf numFmtId="0" fontId="9" fillId="3" borderId="1" xfId="0" applyFont="1" applyFill="1" applyBorder="1" applyAlignment="1">
      <alignment horizontal="center" vertical="center"/>
    </xf>
    <xf numFmtId="2" fontId="9" fillId="3" borderId="1" xfId="1" applyNumberFormat="1" applyFont="1" applyFill="1" applyBorder="1" applyAlignment="1" applyProtection="1">
      <alignment horizontal="center" vertical="center" wrapText="1"/>
      <protection locked="0"/>
    </xf>
    <xf numFmtId="2" fontId="9" fillId="3" borderId="22" xfId="1" applyNumberFormat="1" applyFont="1" applyFill="1" applyBorder="1" applyAlignment="1" applyProtection="1">
      <alignment horizontal="center" vertical="center" wrapText="1"/>
    </xf>
    <xf numFmtId="49" fontId="9" fillId="2" borderId="21" xfId="0" applyNumberFormat="1" applyFont="1" applyFill="1" applyBorder="1" applyAlignment="1">
      <alignment horizontal="center" vertical="center" wrapText="1"/>
    </xf>
    <xf numFmtId="0" fontId="18" fillId="0" borderId="21" xfId="0" applyFont="1" applyBorder="1" applyAlignment="1">
      <alignment horizontal="center" vertical="center" wrapText="1"/>
    </xf>
    <xf numFmtId="0" fontId="19" fillId="0" borderId="1" xfId="0" applyFont="1" applyBorder="1" applyAlignment="1">
      <alignment horizontal="left" vertical="center" wrapText="1"/>
    </xf>
    <xf numFmtId="0" fontId="20" fillId="0" borderId="1" xfId="0" applyFont="1" applyBorder="1" applyAlignment="1">
      <alignment horizontal="center" vertical="center" wrapText="1"/>
    </xf>
    <xf numFmtId="2" fontId="20" fillId="0" borderId="1" xfId="0" applyNumberFormat="1" applyFont="1" applyBorder="1" applyAlignment="1">
      <alignment horizontal="center" vertical="center" wrapText="1"/>
    </xf>
    <xf numFmtId="2" fontId="20" fillId="0" borderId="22" xfId="0" applyNumberFormat="1" applyFont="1" applyBorder="1" applyAlignment="1">
      <alignment horizontal="left" vertical="center" wrapText="1"/>
    </xf>
    <xf numFmtId="0" fontId="18" fillId="0" borderId="1" xfId="0" applyFont="1" applyBorder="1" applyAlignment="1">
      <alignment horizontal="left" vertical="center" wrapText="1"/>
    </xf>
    <xf numFmtId="0" fontId="1" fillId="3" borderId="1" xfId="0" applyFont="1" applyFill="1" applyBorder="1" applyAlignment="1">
      <alignment horizontal="center" vertical="center" wrapText="1"/>
    </xf>
    <xf numFmtId="2" fontId="1" fillId="3" borderId="1" xfId="1" applyNumberFormat="1" applyFont="1" applyFill="1" applyBorder="1" applyAlignment="1" applyProtection="1">
      <alignment horizontal="center" vertical="center" wrapText="1"/>
      <protection locked="0"/>
    </xf>
    <xf numFmtId="2" fontId="1" fillId="0" borderId="22" xfId="1" applyNumberFormat="1" applyFont="1" applyFill="1" applyBorder="1" applyAlignment="1" applyProtection="1">
      <alignment horizontal="center" vertical="center" wrapText="1"/>
    </xf>
    <xf numFmtId="2" fontId="9" fillId="0" borderId="21" xfId="0" applyNumberFormat="1" applyFont="1" applyBorder="1" applyAlignment="1">
      <alignment horizontal="center" vertical="center" wrapText="1"/>
    </xf>
    <xf numFmtId="2" fontId="9" fillId="0" borderId="22" xfId="1" applyNumberFormat="1" applyFont="1" applyBorder="1" applyAlignment="1" applyProtection="1">
      <alignment horizontal="center" vertical="center" wrapText="1"/>
    </xf>
    <xf numFmtId="0" fontId="21" fillId="0" borderId="0" xfId="0" applyFont="1" applyAlignment="1" applyProtection="1">
      <alignment vertical="center"/>
      <protection locked="0"/>
    </xf>
    <xf numFmtId="2" fontId="9" fillId="3" borderId="1" xfId="0" applyNumberFormat="1" applyFont="1" applyFill="1" applyBorder="1" applyAlignment="1">
      <alignment horizontal="center" vertical="center" wrapText="1"/>
    </xf>
    <xf numFmtId="2" fontId="1" fillId="0" borderId="22" xfId="1" applyNumberFormat="1" applyFont="1" applyBorder="1" applyAlignment="1" applyProtection="1">
      <alignment horizontal="center" vertical="center" wrapText="1"/>
    </xf>
    <xf numFmtId="0" fontId="9" fillId="2" borderId="1" xfId="0" applyFont="1" applyFill="1" applyBorder="1" applyAlignment="1">
      <alignment horizontal="left" vertical="center" wrapText="1"/>
    </xf>
    <xf numFmtId="0" fontId="22" fillId="3" borderId="1" xfId="0" applyFont="1" applyFill="1" applyBorder="1" applyAlignment="1">
      <alignment horizontal="center" vertical="center"/>
    </xf>
    <xf numFmtId="2" fontId="1" fillId="3" borderId="1" xfId="0" applyNumberFormat="1" applyFont="1" applyFill="1" applyBorder="1" applyAlignment="1">
      <alignment horizontal="center" vertical="center" wrapText="1"/>
    </xf>
    <xf numFmtId="0" fontId="1" fillId="0" borderId="21" xfId="0" applyFont="1" applyBorder="1" applyAlignment="1">
      <alignment horizontal="center" vertical="center" wrapText="1"/>
    </xf>
    <xf numFmtId="0" fontId="1"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2" fontId="1" fillId="0" borderId="22" xfId="1" applyNumberFormat="1" applyFont="1" applyBorder="1" applyAlignment="1" applyProtection="1">
      <alignment horizontal="center" vertical="center" wrapText="1"/>
      <protection locked="0"/>
    </xf>
    <xf numFmtId="0" fontId="24" fillId="0" borderId="1" xfId="0" applyFont="1" applyBorder="1" applyAlignment="1">
      <alignment horizontal="left" vertical="center" wrapText="1"/>
    </xf>
    <xf numFmtId="2" fontId="1" fillId="3" borderId="1" xfId="0" applyNumberFormat="1" applyFont="1" applyFill="1" applyBorder="1" applyAlignment="1" applyProtection="1">
      <alignment horizontal="center" vertical="center" wrapText="1"/>
      <protection locked="0"/>
    </xf>
    <xf numFmtId="2" fontId="1" fillId="0" borderId="22" xfId="0" applyNumberFormat="1" applyFont="1" applyBorder="1" applyAlignment="1">
      <alignment horizontal="left" vertical="center" wrapText="1"/>
    </xf>
    <xf numFmtId="0" fontId="25" fillId="0" borderId="0" xfId="0" applyFont="1" applyAlignment="1" applyProtection="1">
      <alignment vertical="center"/>
      <protection locked="0"/>
    </xf>
    <xf numFmtId="0" fontId="1" fillId="0" borderId="1" xfId="0" applyFont="1" applyBorder="1" applyAlignment="1">
      <alignment horizontal="left" vertical="center" wrapText="1"/>
    </xf>
    <xf numFmtId="0" fontId="20" fillId="0" borderId="21" xfId="0" applyFont="1" applyBorder="1" applyAlignment="1">
      <alignment horizontal="center" vertical="center" wrapText="1"/>
    </xf>
    <xf numFmtId="0" fontId="20" fillId="3" borderId="1" xfId="0" applyFont="1" applyFill="1" applyBorder="1" applyAlignment="1">
      <alignment horizontal="center" vertical="center" wrapText="1"/>
    </xf>
    <xf numFmtId="2" fontId="20" fillId="3" borderId="1" xfId="0" applyNumberFormat="1" applyFont="1" applyFill="1" applyBorder="1" applyAlignment="1" applyProtection="1">
      <alignment horizontal="center" vertical="center" wrapText="1"/>
      <protection locked="0"/>
    </xf>
    <xf numFmtId="0" fontId="26" fillId="0" borderId="21" xfId="0" applyFont="1" applyBorder="1" applyAlignment="1">
      <alignment horizontal="center" vertical="center" wrapText="1"/>
    </xf>
    <xf numFmtId="0" fontId="26" fillId="0" borderId="1" xfId="0" applyFont="1" applyBorder="1" applyAlignment="1">
      <alignment horizontal="left" vertical="center" wrapText="1"/>
    </xf>
    <xf numFmtId="2" fontId="17" fillId="0" borderId="22" xfId="1" applyNumberFormat="1" applyFont="1" applyBorder="1" applyAlignment="1" applyProtection="1">
      <alignment horizontal="center" vertical="center" wrapText="1"/>
    </xf>
    <xf numFmtId="0" fontId="10" fillId="0" borderId="21" xfId="0" applyFont="1" applyBorder="1" applyAlignment="1">
      <alignment horizontal="left"/>
    </xf>
    <xf numFmtId="164" fontId="11" fillId="6" borderId="22" xfId="1" applyNumberFormat="1" applyFont="1" applyFill="1" applyBorder="1" applyAlignment="1">
      <alignment horizontal="left" vertical="center"/>
    </xf>
    <xf numFmtId="0" fontId="9" fillId="0" borderId="0" xfId="0" applyFont="1" applyAlignment="1">
      <alignment horizontal="left"/>
    </xf>
    <xf numFmtId="0" fontId="25" fillId="0" borderId="0" xfId="0" applyFont="1" applyAlignment="1">
      <alignment vertical="center"/>
    </xf>
    <xf numFmtId="0" fontId="12" fillId="7" borderId="21" xfId="0" applyFont="1" applyFill="1" applyBorder="1" applyAlignment="1">
      <alignment horizontal="center" vertical="center" wrapText="1"/>
    </xf>
    <xf numFmtId="0" fontId="12" fillId="7" borderId="1" xfId="0" applyFont="1" applyFill="1" applyBorder="1" applyAlignment="1">
      <alignment horizontal="left" vertical="center" wrapText="1"/>
    </xf>
    <xf numFmtId="0" fontId="12" fillId="7" borderId="1" xfId="0" applyFont="1" applyFill="1" applyBorder="1" applyAlignment="1">
      <alignment horizontal="center" vertical="center" wrapText="1"/>
    </xf>
    <xf numFmtId="0" fontId="12" fillId="7" borderId="22" xfId="0" applyFont="1" applyFill="1" applyBorder="1" applyAlignment="1">
      <alignment horizontal="center" vertical="center" wrapText="1"/>
    </xf>
    <xf numFmtId="0" fontId="27" fillId="0" borderId="1" xfId="0" applyFont="1" applyBorder="1" applyAlignment="1">
      <alignment vertical="center" wrapText="1"/>
    </xf>
    <xf numFmtId="0" fontId="9" fillId="0" borderId="1" xfId="0" applyFont="1" applyBorder="1" applyAlignment="1">
      <alignment horizontal="center" vertical="center" wrapText="1"/>
    </xf>
    <xf numFmtId="168" fontId="9" fillId="0" borderId="22" xfId="5" applyNumberFormat="1" applyFont="1" applyBorder="1" applyAlignment="1">
      <alignment horizontal="center" vertical="center" wrapText="1"/>
    </xf>
    <xf numFmtId="0" fontId="9" fillId="0" borderId="1" xfId="0" applyFont="1" applyBorder="1" applyAlignment="1">
      <alignment vertical="center" wrapText="1"/>
    </xf>
    <xf numFmtId="0" fontId="29" fillId="0" borderId="1" xfId="0" applyFont="1" applyBorder="1" applyAlignment="1">
      <alignment vertical="center" wrapText="1"/>
    </xf>
    <xf numFmtId="0" fontId="10" fillId="0" borderId="1" xfId="0" applyFont="1" applyBorder="1" applyAlignment="1">
      <alignment horizontal="left" vertical="center" indent="1"/>
    </xf>
    <xf numFmtId="0" fontId="30" fillId="0" borderId="1" xfId="0" applyFont="1" applyBorder="1" applyAlignment="1">
      <alignment horizontal="left" vertical="center" indent="1"/>
    </xf>
    <xf numFmtId="0" fontId="17" fillId="3" borderId="0" xfId="0" applyFont="1" applyFill="1" applyAlignment="1" applyProtection="1">
      <alignment vertical="center"/>
      <protection locked="0"/>
    </xf>
    <xf numFmtId="0" fontId="11" fillId="0" borderId="1" xfId="0" applyFont="1" applyBorder="1" applyAlignment="1">
      <alignment vertical="center" wrapText="1"/>
    </xf>
    <xf numFmtId="0" fontId="30" fillId="0" borderId="1" xfId="0" applyFont="1" applyBorder="1" applyAlignment="1">
      <alignment horizontal="center" vertical="center"/>
    </xf>
    <xf numFmtId="0" fontId="30" fillId="0" borderId="1" xfId="0" applyFont="1" applyBorder="1" applyAlignment="1">
      <alignment horizontal="left" vertical="center"/>
    </xf>
    <xf numFmtId="0" fontId="16" fillId="0" borderId="1" xfId="0" applyFont="1" applyBorder="1" applyAlignment="1">
      <alignment vertical="center" wrapText="1"/>
    </xf>
    <xf numFmtId="0" fontId="31" fillId="0" borderId="1" xfId="0" applyFont="1" applyBorder="1" applyAlignment="1">
      <alignment horizontal="center" vertical="center" wrapText="1"/>
    </xf>
    <xf numFmtId="0" fontId="31" fillId="0" borderId="1" xfId="0" applyFont="1" applyBorder="1" applyAlignment="1">
      <alignment vertical="center" wrapText="1"/>
    </xf>
    <xf numFmtId="0" fontId="9" fillId="0" borderId="1" xfId="0" applyFont="1" applyBorder="1" applyAlignment="1">
      <alignment horizontal="justify" vertical="center" wrapText="1"/>
    </xf>
    <xf numFmtId="0" fontId="27" fillId="0" borderId="1" xfId="0" applyFont="1" applyBorder="1" applyAlignment="1">
      <alignment horizontal="center" vertical="center" wrapText="1"/>
    </xf>
    <xf numFmtId="168" fontId="27" fillId="0" borderId="22" xfId="5" applyNumberFormat="1" applyFont="1" applyBorder="1" applyAlignment="1">
      <alignment horizontal="center" vertical="center" wrapText="1"/>
    </xf>
    <xf numFmtId="0" fontId="22" fillId="4" borderId="21" xfId="0" applyFont="1" applyFill="1" applyBorder="1" applyAlignment="1">
      <alignment horizontal="center" vertical="center"/>
    </xf>
    <xf numFmtId="0" fontId="32" fillId="4" borderId="1" xfId="0" applyFont="1" applyFill="1" applyBorder="1" applyAlignment="1">
      <alignment horizontal="right"/>
    </xf>
    <xf numFmtId="0" fontId="12" fillId="4" borderId="1" xfId="0" applyFont="1" applyFill="1" applyBorder="1" applyAlignment="1">
      <alignment horizontal="center" vertical="center"/>
    </xf>
    <xf numFmtId="164" fontId="12" fillId="4" borderId="22" xfId="5" applyFont="1" applyFill="1" applyBorder="1" applyAlignment="1">
      <alignment horizontal="left" vertical="center"/>
    </xf>
    <xf numFmtId="0" fontId="33" fillId="3" borderId="21" xfId="6" applyFont="1" applyFill="1" applyBorder="1" applyAlignment="1">
      <alignment horizontal="center" vertical="center" wrapText="1"/>
    </xf>
    <xf numFmtId="0" fontId="34" fillId="3" borderId="1" xfId="6" applyFont="1" applyFill="1" applyBorder="1" applyAlignment="1">
      <alignment horizontal="center" vertical="center" wrapText="1"/>
    </xf>
    <xf numFmtId="0" fontId="31" fillId="3" borderId="1" xfId="6" applyFont="1" applyFill="1" applyBorder="1" applyAlignment="1">
      <alignment horizontal="center" vertical="center" wrapText="1"/>
    </xf>
    <xf numFmtId="164" fontId="35" fillId="3" borderId="22" xfId="7" applyFont="1" applyFill="1" applyBorder="1" applyAlignment="1">
      <alignment horizontal="center" vertical="center"/>
    </xf>
    <xf numFmtId="0" fontId="25" fillId="0" borderId="0" xfId="0" applyFont="1" applyAlignment="1">
      <alignment horizontal="center" vertical="center"/>
    </xf>
    <xf numFmtId="0" fontId="11" fillId="0" borderId="1" xfId="0" applyFont="1" applyBorder="1" applyAlignment="1">
      <alignment horizontal="left" vertical="center"/>
    </xf>
    <xf numFmtId="0" fontId="36" fillId="0" borderId="22" xfId="0" applyFont="1" applyBorder="1" applyAlignment="1">
      <alignment horizontal="center" vertical="center" wrapText="1"/>
    </xf>
    <xf numFmtId="0" fontId="9" fillId="0" borderId="1" xfId="0" applyFont="1" applyBorder="1" applyAlignment="1">
      <alignment horizontal="left" vertical="top" wrapText="1"/>
    </xf>
    <xf numFmtId="164" fontId="9" fillId="0" borderId="22" xfId="5" applyFont="1" applyFill="1" applyBorder="1" applyAlignment="1">
      <alignment vertical="center"/>
    </xf>
    <xf numFmtId="0" fontId="9" fillId="0" borderId="1" xfId="0" applyFont="1" applyBorder="1" applyAlignment="1">
      <alignment vertical="top" wrapText="1"/>
    </xf>
    <xf numFmtId="0" fontId="9" fillId="0" borderId="0" xfId="0" applyFont="1" applyAlignment="1">
      <alignment vertical="center"/>
    </xf>
    <xf numFmtId="0" fontId="9" fillId="4" borderId="21" xfId="0" applyFont="1" applyFill="1" applyBorder="1" applyAlignment="1">
      <alignment horizontal="center" vertical="center"/>
    </xf>
    <xf numFmtId="0" fontId="18" fillId="4" borderId="1" xfId="0" applyFont="1" applyFill="1" applyBorder="1" applyAlignment="1">
      <alignment horizontal="right"/>
    </xf>
    <xf numFmtId="0" fontId="11" fillId="4" borderId="1" xfId="0" applyFont="1" applyFill="1" applyBorder="1" applyAlignment="1">
      <alignment horizontal="center" vertical="center"/>
    </xf>
    <xf numFmtId="164" fontId="11" fillId="4" borderId="22" xfId="5" applyFont="1" applyFill="1" applyBorder="1" applyAlignment="1">
      <alignment horizontal="left" vertical="center"/>
    </xf>
    <xf numFmtId="0" fontId="16" fillId="0" borderId="1" xfId="0" applyFont="1" applyBorder="1" applyAlignment="1">
      <alignment wrapText="1"/>
    </xf>
    <xf numFmtId="164" fontId="9" fillId="0" borderId="22" xfId="5" applyFont="1" applyBorder="1" applyAlignment="1">
      <alignment horizontal="right" vertical="center"/>
    </xf>
    <xf numFmtId="0" fontId="9" fillId="0" borderId="1" xfId="0" applyFont="1" applyBorder="1" applyAlignment="1">
      <alignment wrapText="1"/>
    </xf>
    <xf numFmtId="0" fontId="9" fillId="4" borderId="21" xfId="0" applyFont="1" applyFill="1" applyBorder="1"/>
    <xf numFmtId="0" fontId="37" fillId="4" borderId="1" xfId="0" applyFont="1" applyFill="1" applyBorder="1" applyAlignment="1">
      <alignment horizontal="right" wrapText="1"/>
    </xf>
    <xf numFmtId="0" fontId="9" fillId="4" borderId="1" xfId="0" applyFont="1" applyFill="1" applyBorder="1" applyAlignment="1">
      <alignment horizontal="center" vertical="center"/>
    </xf>
    <xf numFmtId="164" fontId="11" fillId="4" borderId="22" xfId="5" applyFont="1" applyFill="1" applyBorder="1" applyAlignment="1">
      <alignment horizontal="right" vertical="center"/>
    </xf>
    <xf numFmtId="0" fontId="9" fillId="0" borderId="21" xfId="0" applyFont="1" applyBorder="1"/>
    <xf numFmtId="0" fontId="9" fillId="0" borderId="1" xfId="0" applyFont="1" applyBorder="1"/>
    <xf numFmtId="0" fontId="9" fillId="0" borderId="22" xfId="0" applyFont="1" applyBorder="1" applyAlignment="1">
      <alignment vertical="center"/>
    </xf>
    <xf numFmtId="0" fontId="34" fillId="0" borderId="21" xfId="6" applyFont="1" applyBorder="1" applyAlignment="1">
      <alignment horizontal="center" vertical="center"/>
    </xf>
    <xf numFmtId="0" fontId="34" fillId="5" borderId="1" xfId="6" applyFont="1" applyFill="1" applyBorder="1" applyAlignment="1">
      <alignment horizontal="left" vertical="center" wrapText="1"/>
    </xf>
    <xf numFmtId="0" fontId="34" fillId="3" borderId="1" xfId="6" applyFont="1" applyFill="1" applyBorder="1" applyAlignment="1">
      <alignment horizontal="center" vertical="center"/>
    </xf>
    <xf numFmtId="168" fontId="34" fillId="5" borderId="22" xfId="7" applyNumberFormat="1" applyFont="1" applyFill="1" applyBorder="1" applyAlignment="1">
      <alignment horizontal="center" vertical="center"/>
    </xf>
    <xf numFmtId="0" fontId="34" fillId="5" borderId="1" xfId="6" applyFont="1" applyFill="1" applyBorder="1" applyAlignment="1">
      <alignment vertical="center" wrapText="1"/>
    </xf>
    <xf numFmtId="168" fontId="34" fillId="5" borderId="22" xfId="7" applyNumberFormat="1" applyFont="1" applyFill="1" applyBorder="1" applyAlignment="1">
      <alignment vertical="center"/>
    </xf>
    <xf numFmtId="168" fontId="34" fillId="5" borderId="22" xfId="7" applyNumberFormat="1" applyFont="1" applyFill="1" applyBorder="1" applyAlignment="1">
      <alignment horizontal="center" vertical="center" wrapText="1"/>
    </xf>
    <xf numFmtId="0" fontId="1" fillId="0" borderId="21" xfId="0" applyFont="1" applyBorder="1" applyAlignment="1">
      <alignment horizontal="right" vertical="center"/>
    </xf>
    <xf numFmtId="2" fontId="1" fillId="0" borderId="1" xfId="0" applyNumberFormat="1" applyFont="1" applyBorder="1" applyAlignment="1">
      <alignment horizontal="center" vertical="center"/>
    </xf>
    <xf numFmtId="2" fontId="1" fillId="0" borderId="22" xfId="0" applyNumberFormat="1" applyFont="1" applyBorder="1" applyAlignment="1">
      <alignment horizontal="right" vertical="center"/>
    </xf>
    <xf numFmtId="169" fontId="22" fillId="3" borderId="1" xfId="1" applyNumberFormat="1" applyFont="1" applyFill="1" applyBorder="1" applyAlignment="1">
      <alignment horizontal="center" vertical="center"/>
    </xf>
    <xf numFmtId="169" fontId="12" fillId="0" borderId="22" xfId="1" applyNumberFormat="1" applyFont="1" applyBorder="1" applyAlignment="1">
      <alignment horizontal="right" vertical="center"/>
    </xf>
    <xf numFmtId="0" fontId="40" fillId="3" borderId="1" xfId="0" applyFont="1" applyFill="1" applyBorder="1" applyAlignment="1">
      <alignment horizontal="center" vertical="center"/>
    </xf>
    <xf numFmtId="164" fontId="40" fillId="0" borderId="22" xfId="5" applyFont="1" applyBorder="1" applyAlignment="1">
      <alignment vertical="center"/>
    </xf>
    <xf numFmtId="0" fontId="42" fillId="8" borderId="1" xfId="10" applyFont="1" applyFill="1" applyBorder="1" applyAlignment="1">
      <alignment horizontal="center" vertical="center"/>
    </xf>
    <xf numFmtId="170" fontId="42" fillId="8" borderId="1" xfId="9" applyNumberFormat="1" applyFont="1" applyFill="1" applyBorder="1" applyAlignment="1">
      <alignment horizontal="center" vertical="center" wrapText="1"/>
    </xf>
    <xf numFmtId="0" fontId="22" fillId="0" borderId="0" xfId="0" applyFont="1" applyAlignment="1">
      <alignment horizontal="left"/>
    </xf>
    <xf numFmtId="0" fontId="43" fillId="0" borderId="1" xfId="0" applyFont="1" applyBorder="1" applyAlignment="1">
      <alignment horizontal="center" vertical="center" wrapText="1"/>
    </xf>
    <xf numFmtId="0" fontId="43" fillId="0" borderId="1" xfId="10" applyFont="1" applyBorder="1" applyAlignment="1">
      <alignment horizontal="center" vertical="center" wrapText="1"/>
    </xf>
    <xf numFmtId="0" fontId="43" fillId="0" borderId="1" xfId="10" applyFont="1" applyBorder="1" applyAlignment="1">
      <alignment horizontal="center" vertical="center"/>
    </xf>
    <xf numFmtId="170" fontId="43" fillId="0" borderId="1" xfId="9" applyNumberFormat="1" applyFont="1" applyBorder="1" applyAlignment="1">
      <alignment horizontal="center" vertical="center" wrapText="1"/>
    </xf>
    <xf numFmtId="0" fontId="45" fillId="0" borderId="1" xfId="10" applyFont="1" applyBorder="1" applyAlignment="1">
      <alignment horizontal="center" vertical="center" wrapText="1"/>
    </xf>
    <xf numFmtId="0" fontId="13" fillId="0" borderId="11" xfId="0" applyFont="1" applyBorder="1" applyAlignment="1">
      <alignment horizontal="center" vertical="center" wrapText="1"/>
    </xf>
    <xf numFmtId="2" fontId="13" fillId="0" borderId="11" xfId="10" applyNumberFormat="1" applyFont="1" applyBorder="1" applyAlignment="1">
      <alignment horizontal="center" vertical="center" wrapText="1"/>
    </xf>
    <xf numFmtId="0" fontId="13" fillId="0" borderId="11" xfId="9" applyNumberFormat="1" applyFont="1" applyBorder="1" applyAlignment="1">
      <alignment horizontal="center" vertical="center" wrapText="1"/>
    </xf>
    <xf numFmtId="170" fontId="13" fillId="0" borderId="11" xfId="9" applyNumberFormat="1" applyFont="1" applyBorder="1" applyAlignment="1">
      <alignment horizontal="center" vertical="center" wrapText="1"/>
    </xf>
    <xf numFmtId="0" fontId="8" fillId="10" borderId="12" xfId="0" applyFont="1" applyFill="1" applyBorder="1" applyAlignment="1">
      <alignment horizontal="center" vertical="center" wrapText="1"/>
    </xf>
    <xf numFmtId="2" fontId="8" fillId="10" borderId="12" xfId="10" applyNumberFormat="1" applyFont="1" applyFill="1" applyBorder="1" applyAlignment="1">
      <alignment horizontal="center" vertical="center"/>
    </xf>
    <xf numFmtId="0" fontId="8" fillId="10" borderId="12" xfId="10" applyFont="1" applyFill="1" applyBorder="1" applyAlignment="1">
      <alignment horizontal="center" vertical="center" wrapText="1"/>
    </xf>
    <xf numFmtId="170" fontId="8" fillId="10" borderId="12" xfId="9" applyNumberFormat="1" applyFont="1" applyFill="1" applyBorder="1" applyAlignment="1">
      <alignment horizontal="center" vertical="center" wrapText="1"/>
    </xf>
    <xf numFmtId="0" fontId="9" fillId="0" borderId="0" xfId="0" applyFont="1" applyAlignment="1">
      <alignment horizontal="center" vertical="center"/>
    </xf>
    <xf numFmtId="0" fontId="46" fillId="0" borderId="13" xfId="0" applyFont="1" applyBorder="1" applyAlignment="1">
      <alignment vertical="center"/>
    </xf>
    <xf numFmtId="0" fontId="47" fillId="0" borderId="9" xfId="0" applyFont="1" applyBorder="1" applyAlignment="1">
      <alignment horizontal="left" indent="1"/>
    </xf>
    <xf numFmtId="0" fontId="46" fillId="0" borderId="9" xfId="0" applyFont="1" applyBorder="1" applyAlignment="1">
      <alignment horizontal="center" vertical="center"/>
    </xf>
    <xf numFmtId="0" fontId="46" fillId="0" borderId="10" xfId="0" applyFont="1" applyBorder="1" applyAlignment="1">
      <alignment horizontal="center" vertical="center"/>
    </xf>
    <xf numFmtId="0" fontId="46" fillId="0" borderId="14" xfId="0" applyFont="1" applyBorder="1" applyAlignment="1">
      <alignment vertical="center"/>
    </xf>
    <xf numFmtId="0" fontId="47" fillId="0" borderId="0" xfId="0" applyFont="1" applyAlignment="1">
      <alignment horizontal="left" indent="1"/>
    </xf>
    <xf numFmtId="0" fontId="46" fillId="0" borderId="0" xfId="0" applyFont="1" applyAlignment="1">
      <alignment horizontal="center" vertical="center"/>
    </xf>
    <xf numFmtId="0" fontId="46" fillId="0" borderId="7" xfId="0" applyFont="1" applyBorder="1" applyAlignment="1">
      <alignment vertical="center"/>
    </xf>
    <xf numFmtId="0" fontId="47" fillId="0" borderId="15" xfId="0" applyFont="1" applyBorder="1" applyAlignment="1">
      <alignment horizontal="left" indent="1"/>
    </xf>
    <xf numFmtId="0" fontId="46" fillId="0" borderId="16" xfId="0" applyFont="1" applyBorder="1" applyAlignment="1">
      <alignment vertical="center"/>
    </xf>
    <xf numFmtId="0" fontId="47" fillId="0" borderId="17" xfId="0" applyFont="1" applyBorder="1" applyAlignment="1">
      <alignment horizontal="left" indent="1"/>
    </xf>
    <xf numFmtId="0" fontId="46" fillId="0" borderId="8" xfId="0" applyFont="1" applyBorder="1" applyAlignment="1">
      <alignment vertical="center"/>
    </xf>
    <xf numFmtId="0" fontId="46" fillId="0" borderId="5" xfId="0" applyFont="1" applyBorder="1" applyAlignment="1">
      <alignment horizontal="center" vertical="center"/>
    </xf>
    <xf numFmtId="0" fontId="46" fillId="0" borderId="6" xfId="0" applyFont="1" applyBorder="1" applyAlignment="1">
      <alignment vertical="center"/>
    </xf>
    <xf numFmtId="2" fontId="25" fillId="0" borderId="0" xfId="0" applyNumberFormat="1" applyFont="1" applyAlignment="1">
      <alignment horizontal="center" vertical="center"/>
    </xf>
    <xf numFmtId="2" fontId="25" fillId="0" borderId="0" xfId="0" applyNumberFormat="1" applyFont="1" applyAlignment="1">
      <alignment vertical="center"/>
    </xf>
    <xf numFmtId="0" fontId="10" fillId="11" borderId="1" xfId="0" applyFont="1" applyFill="1" applyBorder="1" applyAlignment="1">
      <alignment horizontal="left"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20" xfId="0" applyFont="1" applyBorder="1" applyAlignment="1">
      <alignment horizontal="center" vertical="center" wrapText="1"/>
    </xf>
    <xf numFmtId="0" fontId="10" fillId="6" borderId="1" xfId="0" applyFont="1" applyFill="1" applyBorder="1" applyAlignment="1">
      <alignment horizontal="left" wrapText="1"/>
    </xf>
    <xf numFmtId="172" fontId="10" fillId="6" borderId="1" xfId="0" applyNumberFormat="1" applyFont="1" applyFill="1" applyBorder="1" applyAlignment="1">
      <alignment horizontal="center" vertical="center"/>
    </xf>
    <xf numFmtId="0" fontId="25" fillId="0" borderId="21" xfId="0" applyFont="1" applyBorder="1" applyAlignment="1">
      <alignment horizontal="center" vertical="center"/>
    </xf>
    <xf numFmtId="0" fontId="25" fillId="0" borderId="1" xfId="0" applyFont="1" applyBorder="1" applyAlignment="1">
      <alignment horizontal="center" vertical="center"/>
    </xf>
    <xf numFmtId="0" fontId="25" fillId="0" borderId="22" xfId="0" applyFont="1" applyBorder="1" applyAlignment="1">
      <alignment horizontal="center" vertical="center"/>
    </xf>
    <xf numFmtId="0" fontId="41" fillId="8" borderId="2" xfId="10" applyFont="1" applyFill="1" applyBorder="1" applyAlignment="1">
      <alignment horizontal="left" vertical="top" wrapText="1"/>
    </xf>
    <xf numFmtId="0" fontId="9" fillId="8" borderId="3" xfId="0" applyFont="1" applyFill="1" applyBorder="1" applyAlignment="1">
      <alignment wrapText="1"/>
    </xf>
    <xf numFmtId="0" fontId="9" fillId="8" borderId="4" xfId="0" applyFont="1" applyFill="1" applyBorder="1" applyAlignment="1">
      <alignment wrapText="1"/>
    </xf>
    <xf numFmtId="170" fontId="43" fillId="10" borderId="23" xfId="9" applyNumberFormat="1" applyFont="1" applyFill="1" applyBorder="1" applyAlignment="1">
      <alignment horizontal="left" vertical="center" wrapText="1"/>
    </xf>
    <xf numFmtId="0" fontId="9" fillId="0" borderId="24" xfId="0" applyFont="1" applyBorder="1" applyAlignment="1">
      <alignment vertical="center"/>
    </xf>
    <xf numFmtId="0" fontId="44" fillId="9" borderId="2" xfId="10" applyFont="1" applyFill="1" applyBorder="1" applyAlignment="1">
      <alignment vertical="center" wrapText="1"/>
    </xf>
    <xf numFmtId="0" fontId="9" fillId="0" borderId="4" xfId="0" applyFont="1" applyBorder="1" applyAlignment="1">
      <alignment vertical="center"/>
    </xf>
    <xf numFmtId="0" fontId="46" fillId="0" borderId="0" xfId="0" applyFont="1" applyBorder="1" applyAlignment="1">
      <alignment horizontal="center" vertical="center"/>
    </xf>
    <xf numFmtId="0" fontId="44" fillId="0" borderId="25" xfId="0" applyFont="1" applyBorder="1" applyAlignment="1">
      <alignment horizontal="left" indent="1"/>
    </xf>
    <xf numFmtId="0" fontId="47" fillId="0" borderId="26" xfId="0" applyFont="1" applyBorder="1" applyAlignment="1">
      <alignment horizontal="left" indent="1"/>
    </xf>
  </cellXfs>
  <cellStyles count="11">
    <cellStyle name="Comma" xfId="1" builtinId="3"/>
    <cellStyle name="Comma [0]" xfId="9" builtinId="6"/>
    <cellStyle name="Comma 2" xfId="3" xr:uid="{00000000-0005-0000-0000-000001000000}"/>
    <cellStyle name="Currency" xfId="5" builtinId="4"/>
    <cellStyle name="Currency 2" xfId="7" xr:uid="{00000000-0005-0000-0000-000003000000}"/>
    <cellStyle name="Normal" xfId="0" builtinId="0"/>
    <cellStyle name="Normal 2" xfId="2" xr:uid="{00000000-0005-0000-0000-000005000000}"/>
    <cellStyle name="Normal 2 2" xfId="10" xr:uid="{11C784EE-4E20-44EF-9C7F-8067CE0EC984}"/>
    <cellStyle name="Normal 26 2" xfId="8" xr:uid="{00000000-0005-0000-0000-000006000000}"/>
    <cellStyle name="Normal 3" xfId="4" xr:uid="{00000000-0005-0000-0000-000007000000}"/>
    <cellStyle name="Normal 4" xfId="6" xr:uid="{00000000-0005-0000-0000-00000800000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10" Type="http://schemas.openxmlformats.org/officeDocument/2006/relationships/customXml" Target="../customXml/item5.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78828</xdr:colOff>
      <xdr:row>0</xdr:row>
      <xdr:rowOff>121868</xdr:rowOff>
    </xdr:from>
    <xdr:to>
      <xdr:col>0</xdr:col>
      <xdr:colOff>503621</xdr:colOff>
      <xdr:row>0</xdr:row>
      <xdr:rowOff>551793</xdr:rowOff>
    </xdr:to>
    <xdr:pic>
      <xdr:nvPicPr>
        <xdr:cNvPr id="2" name="Picture 1">
          <a:extLst>
            <a:ext uri="{FF2B5EF4-FFF2-40B4-BE49-F238E27FC236}">
              <a16:creationId xmlns:a16="http://schemas.microsoft.com/office/drawing/2014/main" id="{F0617AB6-F5C1-40F9-B255-300DCABBBEBE}"/>
            </a:ext>
          </a:extLst>
        </xdr:cNvPr>
        <xdr:cNvPicPr>
          <a:picLocks noChangeAspect="1"/>
        </xdr:cNvPicPr>
      </xdr:nvPicPr>
      <xdr:blipFill>
        <a:blip xmlns:r="http://schemas.openxmlformats.org/officeDocument/2006/relationships" r:embed="rId1"/>
        <a:stretch/>
      </xdr:blipFill>
      <xdr:spPr bwMode="auto">
        <a:xfrm>
          <a:off x="78828" y="121868"/>
          <a:ext cx="424793" cy="429925"/>
        </a:xfrm>
        <a:prstGeom prst="rect">
          <a:avLst/>
        </a:prstGeom>
        <a:noFill/>
      </xdr:spPr>
    </xdr:pic>
    <xdr:clientData/>
  </xdr:twoCellAnchor>
  <xdr:oneCellAnchor>
    <xdr:from>
      <xdr:col>5</xdr:col>
      <xdr:colOff>190500</xdr:colOff>
      <xdr:row>210</xdr:row>
      <xdr:rowOff>113468</xdr:rowOff>
    </xdr:from>
    <xdr:ext cx="696650" cy="736456"/>
    <xdr:pic>
      <xdr:nvPicPr>
        <xdr:cNvPr id="3" name="Picture 2">
          <a:extLst>
            <a:ext uri="{FF2B5EF4-FFF2-40B4-BE49-F238E27FC236}">
              <a16:creationId xmlns:a16="http://schemas.microsoft.com/office/drawing/2014/main" id="{FCFFC091-1D6E-4733-9E78-32DADCCA100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921500" y="66623368"/>
          <a:ext cx="696650" cy="736456"/>
        </a:xfrm>
        <a:prstGeom prst="rect">
          <a:avLst/>
        </a:prstGeom>
        <a:noFill/>
        <a:ln>
          <a:noFill/>
        </a:ln>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3B8BC-ECF2-4C3A-9F1A-51286C0B97F0}">
  <dimension ref="A1:F219"/>
  <sheetViews>
    <sheetView tabSelected="1" view="pageBreakPreview" topLeftCell="A216" zoomScaleNormal="100" zoomScaleSheetLayoutView="100" workbookViewId="0">
      <selection activeCell="H212" sqref="H212"/>
    </sheetView>
  </sheetViews>
  <sheetFormatPr defaultColWidth="9.1796875" defaultRowHeight="16.5" x14ac:dyDescent="0.35"/>
  <cols>
    <col min="1" max="1" width="9.54296875" style="64" bestFit="1" customWidth="1"/>
    <col min="2" max="2" width="53.7265625" style="64" customWidth="1"/>
    <col min="3" max="3" width="8.1796875" style="94" customWidth="1"/>
    <col min="4" max="4" width="10.453125" style="94" customWidth="1"/>
    <col min="5" max="5" width="14.453125" style="160" customWidth="1"/>
    <col min="6" max="6" width="14.26953125" style="161" customWidth="1"/>
    <col min="7" max="16384" width="9.1796875" style="64"/>
  </cols>
  <sheetData>
    <row r="1" spans="1:6" s="1" customFormat="1" ht="49" customHeight="1" x14ac:dyDescent="0.45">
      <c r="A1" s="163" t="s">
        <v>143</v>
      </c>
      <c r="B1" s="164"/>
      <c r="C1" s="164"/>
      <c r="D1" s="164"/>
      <c r="E1" s="164"/>
      <c r="F1" s="165"/>
    </row>
    <row r="2" spans="1:6" s="1" customFormat="1" ht="33" x14ac:dyDescent="0.45">
      <c r="A2" s="2" t="s">
        <v>144</v>
      </c>
      <c r="B2" s="162" t="s">
        <v>145</v>
      </c>
      <c r="C2" s="162"/>
      <c r="D2" s="162"/>
      <c r="E2" s="162"/>
      <c r="F2" s="3"/>
    </row>
    <row r="3" spans="1:6" s="1" customFormat="1" ht="33" x14ac:dyDescent="0.45">
      <c r="A3" s="4" t="s">
        <v>138</v>
      </c>
      <c r="B3" s="5" t="s">
        <v>139</v>
      </c>
      <c r="C3" s="6" t="s">
        <v>0</v>
      </c>
      <c r="D3" s="6" t="s">
        <v>1</v>
      </c>
      <c r="E3" s="6" t="s">
        <v>141</v>
      </c>
      <c r="F3" s="7" t="s">
        <v>142</v>
      </c>
    </row>
    <row r="4" spans="1:6" s="1" customFormat="1" ht="18" x14ac:dyDescent="0.45">
      <c r="A4" s="8">
        <v>1</v>
      </c>
      <c r="B4" s="9" t="s">
        <v>146</v>
      </c>
      <c r="C4" s="10"/>
      <c r="D4" s="10"/>
      <c r="E4" s="10"/>
      <c r="F4" s="11" t="s">
        <v>45</v>
      </c>
    </row>
    <row r="5" spans="1:6" s="18" customFormat="1" x14ac:dyDescent="0.45">
      <c r="A5" s="12"/>
      <c r="B5" s="13" t="s">
        <v>3</v>
      </c>
      <c r="C5" s="14"/>
      <c r="D5" s="15"/>
      <c r="E5" s="16"/>
      <c r="F5" s="17"/>
    </row>
    <row r="6" spans="1:6" s="24" customFormat="1" ht="82.5" x14ac:dyDescent="0.35">
      <c r="A6" s="19">
        <v>1.1000000000000001</v>
      </c>
      <c r="B6" s="20" t="s">
        <v>147</v>
      </c>
      <c r="C6" s="21" t="s">
        <v>2</v>
      </c>
      <c r="D6" s="21">
        <v>1</v>
      </c>
      <c r="E6" s="22"/>
      <c r="F6" s="23"/>
    </row>
    <row r="7" spans="1:6" s="18" customFormat="1" x14ac:dyDescent="0.45">
      <c r="A7" s="12"/>
      <c r="B7" s="13" t="s">
        <v>4</v>
      </c>
      <c r="C7" s="14"/>
      <c r="D7" s="15"/>
      <c r="E7" s="16"/>
      <c r="F7" s="17"/>
    </row>
    <row r="8" spans="1:6" s="24" customFormat="1" ht="115.5" x14ac:dyDescent="0.35">
      <c r="A8" s="19">
        <v>1.2</v>
      </c>
      <c r="B8" s="20" t="s">
        <v>149</v>
      </c>
      <c r="C8" s="25" t="s">
        <v>56</v>
      </c>
      <c r="D8" s="21">
        <v>56</v>
      </c>
      <c r="E8" s="26"/>
      <c r="F8" s="27"/>
    </row>
    <row r="9" spans="1:6" s="24" customFormat="1" ht="33" x14ac:dyDescent="0.35">
      <c r="A9" s="28" t="s">
        <v>148</v>
      </c>
      <c r="B9" s="20" t="s">
        <v>5</v>
      </c>
      <c r="C9" s="25" t="s">
        <v>56</v>
      </c>
      <c r="D9" s="21">
        <v>43</v>
      </c>
      <c r="E9" s="26"/>
      <c r="F9" s="27"/>
    </row>
    <row r="10" spans="1:6" s="18" customFormat="1" x14ac:dyDescent="0.45">
      <c r="A10" s="12"/>
      <c r="B10" s="13" t="s">
        <v>150</v>
      </c>
      <c r="C10" s="14"/>
      <c r="D10" s="15"/>
      <c r="E10" s="16"/>
      <c r="F10" s="17"/>
    </row>
    <row r="11" spans="1:6" s="24" customFormat="1" ht="132" x14ac:dyDescent="0.35">
      <c r="A11" s="29"/>
      <c r="B11" s="30" t="s">
        <v>151</v>
      </c>
      <c r="C11" s="31"/>
      <c r="D11" s="31"/>
      <c r="E11" s="32"/>
      <c r="F11" s="33"/>
    </row>
    <row r="12" spans="1:6" s="24" customFormat="1" ht="33" x14ac:dyDescent="0.35">
      <c r="A12" s="19">
        <v>1.4</v>
      </c>
      <c r="B12" s="34" t="s">
        <v>235</v>
      </c>
      <c r="C12" s="35"/>
      <c r="D12" s="35"/>
      <c r="E12" s="36"/>
      <c r="F12" s="37"/>
    </row>
    <row r="13" spans="1:6" s="40" customFormat="1" x14ac:dyDescent="0.35">
      <c r="A13" s="38" t="s">
        <v>152</v>
      </c>
      <c r="B13" s="20" t="s">
        <v>6</v>
      </c>
      <c r="C13" s="25" t="s">
        <v>56</v>
      </c>
      <c r="D13" s="21">
        <v>1.3</v>
      </c>
      <c r="E13" s="26"/>
      <c r="F13" s="39"/>
    </row>
    <row r="14" spans="1:6" s="24" customFormat="1" x14ac:dyDescent="0.35">
      <c r="A14" s="38" t="s">
        <v>153</v>
      </c>
      <c r="B14" s="20" t="s">
        <v>7</v>
      </c>
      <c r="C14" s="25" t="s">
        <v>56</v>
      </c>
      <c r="D14" s="41">
        <v>0.8</v>
      </c>
      <c r="E14" s="26"/>
      <c r="F14" s="39"/>
    </row>
    <row r="15" spans="1:6" s="24" customFormat="1" x14ac:dyDescent="0.35">
      <c r="A15" s="38" t="s">
        <v>154</v>
      </c>
      <c r="B15" s="20" t="s">
        <v>8</v>
      </c>
      <c r="C15" s="25" t="s">
        <v>56</v>
      </c>
      <c r="D15" s="21">
        <v>1.1000000000000001</v>
      </c>
      <c r="E15" s="26"/>
      <c r="F15" s="39"/>
    </row>
    <row r="16" spans="1:6" s="24" customFormat="1" x14ac:dyDescent="0.35">
      <c r="A16" s="38" t="s">
        <v>155</v>
      </c>
      <c r="B16" s="20" t="s">
        <v>9</v>
      </c>
      <c r="C16" s="25" t="s">
        <v>56</v>
      </c>
      <c r="D16" s="21">
        <v>0.25</v>
      </c>
      <c r="E16" s="26"/>
      <c r="F16" s="39"/>
    </row>
    <row r="17" spans="1:6" s="24" customFormat="1" ht="33" x14ac:dyDescent="0.35">
      <c r="A17" s="19">
        <v>1.5</v>
      </c>
      <c r="B17" s="34" t="s">
        <v>236</v>
      </c>
      <c r="C17" s="35"/>
      <c r="D17" s="35"/>
      <c r="E17" s="36"/>
      <c r="F17" s="42"/>
    </row>
    <row r="18" spans="1:6" s="24" customFormat="1" ht="18" x14ac:dyDescent="0.35">
      <c r="A18" s="19" t="s">
        <v>156</v>
      </c>
      <c r="B18" s="43" t="s">
        <v>10</v>
      </c>
      <c r="C18" s="44" t="s">
        <v>56</v>
      </c>
      <c r="D18" s="35">
        <v>6.82</v>
      </c>
      <c r="E18" s="36"/>
      <c r="F18" s="42"/>
    </row>
    <row r="19" spans="1:6" s="24" customFormat="1" ht="18" x14ac:dyDescent="0.35">
      <c r="A19" s="19" t="s">
        <v>157</v>
      </c>
      <c r="B19" s="43" t="s">
        <v>11</v>
      </c>
      <c r="C19" s="44" t="s">
        <v>56</v>
      </c>
      <c r="D19" s="45">
        <v>3.4</v>
      </c>
      <c r="E19" s="36"/>
      <c r="F19" s="42"/>
    </row>
    <row r="20" spans="1:6" s="24" customFormat="1" ht="18" x14ac:dyDescent="0.35">
      <c r="A20" s="19" t="s">
        <v>158</v>
      </c>
      <c r="B20" s="43" t="s">
        <v>12</v>
      </c>
      <c r="C20" s="44" t="s">
        <v>56</v>
      </c>
      <c r="D20" s="35">
        <v>9.24</v>
      </c>
      <c r="E20" s="36"/>
      <c r="F20" s="42"/>
    </row>
    <row r="21" spans="1:6" s="24" customFormat="1" ht="18" x14ac:dyDescent="0.35">
      <c r="A21" s="19" t="s">
        <v>159</v>
      </c>
      <c r="B21" s="43" t="s">
        <v>13</v>
      </c>
      <c r="C21" s="44" t="s">
        <v>56</v>
      </c>
      <c r="D21" s="35">
        <v>4.8</v>
      </c>
      <c r="E21" s="36"/>
      <c r="F21" s="42"/>
    </row>
    <row r="22" spans="1:6" s="24" customFormat="1" ht="18" x14ac:dyDescent="0.35">
      <c r="A22" s="19" t="s">
        <v>160</v>
      </c>
      <c r="B22" s="43" t="s">
        <v>14</v>
      </c>
      <c r="C22" s="44" t="s">
        <v>56</v>
      </c>
      <c r="D22" s="35">
        <v>4.7</v>
      </c>
      <c r="E22" s="36"/>
      <c r="F22" s="42"/>
    </row>
    <row r="23" spans="1:6" s="24" customFormat="1" ht="18" x14ac:dyDescent="0.35">
      <c r="A23" s="19" t="s">
        <v>161</v>
      </c>
      <c r="B23" s="43" t="s">
        <v>15</v>
      </c>
      <c r="C23" s="44" t="s">
        <v>56</v>
      </c>
      <c r="D23" s="35">
        <v>6.9</v>
      </c>
      <c r="E23" s="36"/>
      <c r="F23" s="42"/>
    </row>
    <row r="24" spans="1:6" s="24" customFormat="1" ht="18" x14ac:dyDescent="0.35">
      <c r="A24" s="19" t="s">
        <v>162</v>
      </c>
      <c r="B24" s="43" t="s">
        <v>16</v>
      </c>
      <c r="C24" s="44" t="s">
        <v>56</v>
      </c>
      <c r="D24" s="35">
        <v>7.76</v>
      </c>
      <c r="E24" s="36"/>
      <c r="F24" s="42"/>
    </row>
    <row r="25" spans="1:6" s="24" customFormat="1" ht="18" x14ac:dyDescent="0.35">
      <c r="A25" s="46" t="s">
        <v>163</v>
      </c>
      <c r="B25" s="47" t="s">
        <v>17</v>
      </c>
      <c r="C25" s="44" t="s">
        <v>56</v>
      </c>
      <c r="D25" s="35">
        <v>4.5999999999999996</v>
      </c>
      <c r="E25" s="36"/>
      <c r="F25" s="42"/>
    </row>
    <row r="26" spans="1:6" s="24" customFormat="1" ht="18" x14ac:dyDescent="0.35">
      <c r="A26" s="46" t="s">
        <v>164</v>
      </c>
      <c r="B26" s="47" t="s">
        <v>18</v>
      </c>
      <c r="C26" s="44" t="s">
        <v>56</v>
      </c>
      <c r="D26" s="35">
        <v>0.5</v>
      </c>
      <c r="E26" s="36"/>
      <c r="F26" s="42"/>
    </row>
    <row r="27" spans="1:6" s="24" customFormat="1" ht="14.5" x14ac:dyDescent="0.35">
      <c r="A27" s="46">
        <v>1.6</v>
      </c>
      <c r="B27" s="48" t="s">
        <v>19</v>
      </c>
      <c r="C27" s="35"/>
      <c r="D27" s="35"/>
      <c r="E27" s="36"/>
      <c r="F27" s="49"/>
    </row>
    <row r="28" spans="1:6" s="24" customFormat="1" ht="72.5" x14ac:dyDescent="0.35">
      <c r="A28" s="46" t="s">
        <v>165</v>
      </c>
      <c r="B28" s="47" t="s">
        <v>20</v>
      </c>
      <c r="C28" s="35" t="s">
        <v>21</v>
      </c>
      <c r="D28" s="35">
        <v>1</v>
      </c>
      <c r="E28" s="35"/>
      <c r="F28" s="42"/>
    </row>
    <row r="29" spans="1:6" s="1" customFormat="1" ht="18" x14ac:dyDescent="0.45">
      <c r="A29" s="8">
        <v>2</v>
      </c>
      <c r="B29" s="9" t="s">
        <v>22</v>
      </c>
      <c r="C29" s="25"/>
      <c r="D29" s="25"/>
      <c r="E29" s="25"/>
      <c r="F29" s="11" t="s">
        <v>45</v>
      </c>
    </row>
    <row r="30" spans="1:6" s="53" customFormat="1" ht="39" x14ac:dyDescent="0.35">
      <c r="A30" s="46"/>
      <c r="B30" s="50" t="s">
        <v>166</v>
      </c>
      <c r="C30" s="35"/>
      <c r="D30" s="35"/>
      <c r="E30" s="51"/>
      <c r="F30" s="52"/>
    </row>
    <row r="31" spans="1:6" s="53" customFormat="1" x14ac:dyDescent="0.35">
      <c r="A31" s="46">
        <v>2.1</v>
      </c>
      <c r="B31" s="54" t="s">
        <v>23</v>
      </c>
      <c r="C31" s="35" t="s">
        <v>24</v>
      </c>
      <c r="D31" s="35">
        <v>22</v>
      </c>
      <c r="E31" s="36"/>
      <c r="F31" s="42"/>
    </row>
    <row r="32" spans="1:6" s="53" customFormat="1" x14ac:dyDescent="0.35">
      <c r="A32" s="46">
        <f>A31+0.1</f>
        <v>2.2000000000000002</v>
      </c>
      <c r="B32" s="54" t="s">
        <v>25</v>
      </c>
      <c r="C32" s="35" t="s">
        <v>24</v>
      </c>
      <c r="D32" s="35">
        <v>16</v>
      </c>
      <c r="E32" s="36"/>
      <c r="F32" s="42"/>
    </row>
    <row r="33" spans="1:6" s="53" customFormat="1" x14ac:dyDescent="0.35">
      <c r="A33" s="46">
        <f t="shared" ref="A33:A36" si="0">A32+0.1</f>
        <v>2.3000000000000003</v>
      </c>
      <c r="B33" s="54" t="s">
        <v>26</v>
      </c>
      <c r="C33" s="35" t="s">
        <v>24</v>
      </c>
      <c r="D33" s="35">
        <v>2</v>
      </c>
      <c r="E33" s="36"/>
      <c r="F33" s="42"/>
    </row>
    <row r="34" spans="1:6" s="53" customFormat="1" x14ac:dyDescent="0.35">
      <c r="A34" s="46">
        <f t="shared" si="0"/>
        <v>2.4000000000000004</v>
      </c>
      <c r="B34" s="54" t="s">
        <v>27</v>
      </c>
      <c r="C34" s="35" t="s">
        <v>24</v>
      </c>
      <c r="D34" s="35">
        <v>2</v>
      </c>
      <c r="E34" s="36"/>
      <c r="F34" s="42"/>
    </row>
    <row r="35" spans="1:6" s="53" customFormat="1" ht="29" x14ac:dyDescent="0.35">
      <c r="A35" s="46">
        <f t="shared" si="0"/>
        <v>2.5000000000000004</v>
      </c>
      <c r="B35" s="54" t="s">
        <v>28</v>
      </c>
      <c r="C35" s="35" t="s">
        <v>29</v>
      </c>
      <c r="D35" s="35">
        <v>3</v>
      </c>
      <c r="E35" s="36"/>
      <c r="F35" s="42"/>
    </row>
    <row r="36" spans="1:6" s="53" customFormat="1" ht="29" x14ac:dyDescent="0.35">
      <c r="A36" s="46">
        <f t="shared" si="0"/>
        <v>2.6000000000000005</v>
      </c>
      <c r="B36" s="54" t="s">
        <v>30</v>
      </c>
      <c r="C36" s="35" t="s">
        <v>29</v>
      </c>
      <c r="D36" s="35">
        <v>3</v>
      </c>
      <c r="E36" s="36"/>
      <c r="F36" s="42"/>
    </row>
    <row r="37" spans="1:6" s="1" customFormat="1" ht="18" x14ac:dyDescent="0.45">
      <c r="A37" s="8">
        <v>3</v>
      </c>
      <c r="B37" s="9" t="s">
        <v>31</v>
      </c>
      <c r="C37" s="25"/>
      <c r="D37" s="25"/>
      <c r="E37" s="25"/>
      <c r="F37" s="11"/>
    </row>
    <row r="38" spans="1:6" s="53" customFormat="1" ht="91" x14ac:dyDescent="0.35">
      <c r="A38" s="55"/>
      <c r="B38" s="50" t="s">
        <v>42</v>
      </c>
      <c r="C38" s="56"/>
      <c r="D38" s="56"/>
      <c r="E38" s="57"/>
      <c r="F38" s="33"/>
    </row>
    <row r="39" spans="1:6" s="53" customFormat="1" x14ac:dyDescent="0.35">
      <c r="A39" s="46">
        <v>3.1</v>
      </c>
      <c r="B39" s="54" t="s">
        <v>43</v>
      </c>
      <c r="C39" s="35" t="s">
        <v>29</v>
      </c>
      <c r="D39" s="35">
        <v>2</v>
      </c>
      <c r="E39" s="36"/>
      <c r="F39" s="42"/>
    </row>
    <row r="40" spans="1:6" s="53" customFormat="1" x14ac:dyDescent="0.35">
      <c r="A40" s="46">
        <f t="shared" ref="A40:A41" si="1">A39+0.1</f>
        <v>3.2</v>
      </c>
      <c r="B40" s="54" t="s">
        <v>32</v>
      </c>
      <c r="C40" s="35" t="s">
        <v>33</v>
      </c>
      <c r="D40" s="35">
        <v>1</v>
      </c>
      <c r="E40" s="36"/>
      <c r="F40" s="42"/>
    </row>
    <row r="41" spans="1:6" s="53" customFormat="1" x14ac:dyDescent="0.35">
      <c r="A41" s="46">
        <f t="shared" si="1"/>
        <v>3.3000000000000003</v>
      </c>
      <c r="B41" s="54" t="s">
        <v>34</v>
      </c>
      <c r="C41" s="35" t="s">
        <v>33</v>
      </c>
      <c r="D41" s="35">
        <v>1</v>
      </c>
      <c r="E41" s="36"/>
      <c r="F41" s="42"/>
    </row>
    <row r="42" spans="1:6" s="1" customFormat="1" ht="18" x14ac:dyDescent="0.45">
      <c r="A42" s="8">
        <v>4</v>
      </c>
      <c r="B42" s="9" t="s">
        <v>35</v>
      </c>
      <c r="C42" s="25"/>
      <c r="D42" s="25"/>
      <c r="E42" s="25"/>
      <c r="F42" s="11" t="s">
        <v>45</v>
      </c>
    </row>
    <row r="43" spans="1:6" s="53" customFormat="1" x14ac:dyDescent="0.35">
      <c r="A43" s="46">
        <v>4.0999999999999996</v>
      </c>
      <c r="B43" s="54" t="s">
        <v>218</v>
      </c>
      <c r="C43" s="35" t="s">
        <v>29</v>
      </c>
      <c r="D43" s="35">
        <v>4</v>
      </c>
      <c r="E43" s="36"/>
      <c r="F43" s="42"/>
    </row>
    <row r="44" spans="1:6" s="1" customFormat="1" ht="18" x14ac:dyDescent="0.45">
      <c r="A44" s="8">
        <v>5</v>
      </c>
      <c r="B44" s="9" t="s">
        <v>36</v>
      </c>
      <c r="C44" s="25"/>
      <c r="D44" s="25"/>
      <c r="E44" s="25"/>
      <c r="F44" s="11"/>
    </row>
    <row r="45" spans="1:6" s="53" customFormat="1" ht="43.5" x14ac:dyDescent="0.35">
      <c r="A45" s="58">
        <v>5.0999999999999996</v>
      </c>
      <c r="B45" s="59" t="s">
        <v>37</v>
      </c>
      <c r="C45" s="35" t="s">
        <v>21</v>
      </c>
      <c r="D45" s="45">
        <v>180</v>
      </c>
      <c r="E45" s="36"/>
      <c r="F45" s="60"/>
    </row>
    <row r="46" spans="1:6" s="53" customFormat="1" ht="43.5" x14ac:dyDescent="0.35">
      <c r="A46" s="58">
        <f>A45+0.1</f>
        <v>5.1999999999999993</v>
      </c>
      <c r="B46" s="59" t="s">
        <v>38</v>
      </c>
      <c r="C46" s="35" t="s">
        <v>21</v>
      </c>
      <c r="D46" s="45">
        <v>180</v>
      </c>
      <c r="E46" s="36"/>
      <c r="F46" s="60"/>
    </row>
    <row r="47" spans="1:6" s="53" customFormat="1" ht="43.5" x14ac:dyDescent="0.35">
      <c r="A47" s="58">
        <f t="shared" ref="A47" si="2">A46+0.1</f>
        <v>5.2999999999999989</v>
      </c>
      <c r="B47" s="54" t="s">
        <v>39</v>
      </c>
      <c r="C47" s="35" t="s">
        <v>21</v>
      </c>
      <c r="D47" s="45">
        <v>180</v>
      </c>
      <c r="E47" s="36"/>
      <c r="F47" s="60"/>
    </row>
    <row r="48" spans="1:6" s="63" customFormat="1" x14ac:dyDescent="0.45">
      <c r="A48" s="61"/>
      <c r="B48" s="166" t="s">
        <v>174</v>
      </c>
      <c r="C48" s="166"/>
      <c r="D48" s="167"/>
      <c r="E48" s="167"/>
      <c r="F48" s="62"/>
    </row>
    <row r="49" spans="1:6" x14ac:dyDescent="0.35">
      <c r="A49" s="168"/>
      <c r="B49" s="169"/>
      <c r="C49" s="169"/>
      <c r="D49" s="169"/>
      <c r="E49" s="169"/>
      <c r="F49" s="170"/>
    </row>
    <row r="50" spans="1:6" s="1" customFormat="1" ht="33" x14ac:dyDescent="0.45">
      <c r="A50" s="2" t="s">
        <v>175</v>
      </c>
      <c r="B50" s="162" t="s">
        <v>176</v>
      </c>
      <c r="C50" s="162"/>
      <c r="D50" s="162"/>
      <c r="E50" s="162"/>
      <c r="F50" s="3"/>
    </row>
    <row r="51" spans="1:6" s="1" customFormat="1" ht="36" x14ac:dyDescent="0.45">
      <c r="A51" s="65" t="s">
        <v>138</v>
      </c>
      <c r="B51" s="66" t="s">
        <v>139</v>
      </c>
      <c r="C51" s="67" t="s">
        <v>0</v>
      </c>
      <c r="D51" s="67" t="s">
        <v>1</v>
      </c>
      <c r="E51" s="67" t="s">
        <v>141</v>
      </c>
      <c r="F51" s="68" t="s">
        <v>142</v>
      </c>
    </row>
    <row r="52" spans="1:6" s="1" customFormat="1" ht="18" x14ac:dyDescent="0.45">
      <c r="A52" s="8">
        <v>1</v>
      </c>
      <c r="B52" s="9" t="s">
        <v>188</v>
      </c>
      <c r="C52" s="10"/>
      <c r="D52" s="10"/>
      <c r="E52" s="10"/>
      <c r="F52" s="11" t="s">
        <v>45</v>
      </c>
    </row>
    <row r="53" spans="1:6" s="18" customFormat="1" ht="18" x14ac:dyDescent="0.45">
      <c r="A53" s="8"/>
      <c r="B53" s="13" t="s">
        <v>4</v>
      </c>
      <c r="C53" s="14"/>
      <c r="D53" s="15"/>
      <c r="E53" s="16"/>
      <c r="F53" s="17"/>
    </row>
    <row r="54" spans="1:6" s="24" customFormat="1" ht="49.5" x14ac:dyDescent="0.35">
      <c r="A54" s="19"/>
      <c r="B54" s="69" t="s">
        <v>68</v>
      </c>
      <c r="C54" s="70"/>
      <c r="D54" s="70"/>
      <c r="E54" s="70"/>
      <c r="F54" s="71"/>
    </row>
    <row r="55" spans="1:6" s="24" customFormat="1" ht="49.5" x14ac:dyDescent="0.35">
      <c r="A55" s="19">
        <v>1.1000000000000001</v>
      </c>
      <c r="B55" s="72" t="s">
        <v>69</v>
      </c>
      <c r="C55" s="70" t="s">
        <v>237</v>
      </c>
      <c r="D55" s="70">
        <v>35</v>
      </c>
      <c r="E55" s="70"/>
      <c r="F55" s="71"/>
    </row>
    <row r="56" spans="1:6" s="24" customFormat="1" ht="33" x14ac:dyDescent="0.35">
      <c r="A56" s="19">
        <f>A55+0.1</f>
        <v>1.2000000000000002</v>
      </c>
      <c r="B56" s="72" t="s">
        <v>70</v>
      </c>
      <c r="C56" s="70" t="s">
        <v>237</v>
      </c>
      <c r="D56" s="70">
        <v>34</v>
      </c>
      <c r="E56" s="70"/>
      <c r="F56" s="71"/>
    </row>
    <row r="57" spans="1:6" s="24" customFormat="1" ht="33" x14ac:dyDescent="0.35">
      <c r="A57" s="19">
        <f t="shared" ref="A57:A60" si="3">A56+0.1</f>
        <v>1.3000000000000003</v>
      </c>
      <c r="B57" s="72" t="s">
        <v>71</v>
      </c>
      <c r="C57" s="70" t="s">
        <v>238</v>
      </c>
      <c r="D57" s="70">
        <v>28</v>
      </c>
      <c r="E57" s="70"/>
      <c r="F57" s="71"/>
    </row>
    <row r="58" spans="1:6" s="24" customFormat="1" ht="18" x14ac:dyDescent="0.35">
      <c r="A58" s="19">
        <f t="shared" si="3"/>
        <v>1.4000000000000004</v>
      </c>
      <c r="B58" s="72" t="s">
        <v>72</v>
      </c>
      <c r="C58" s="70" t="s">
        <v>238</v>
      </c>
      <c r="D58" s="70">
        <v>3</v>
      </c>
      <c r="E58" s="70"/>
      <c r="F58" s="71"/>
    </row>
    <row r="59" spans="1:6" s="24" customFormat="1" ht="18" x14ac:dyDescent="0.35">
      <c r="A59" s="19">
        <f t="shared" si="3"/>
        <v>1.5000000000000004</v>
      </c>
      <c r="B59" s="72" t="s">
        <v>73</v>
      </c>
      <c r="C59" s="70" t="s">
        <v>238</v>
      </c>
      <c r="D59" s="70">
        <v>12</v>
      </c>
      <c r="E59" s="70"/>
      <c r="F59" s="71"/>
    </row>
    <row r="60" spans="1:6" s="24" customFormat="1" ht="18" x14ac:dyDescent="0.35">
      <c r="A60" s="19">
        <f t="shared" si="3"/>
        <v>1.6000000000000005</v>
      </c>
      <c r="B60" s="72" t="s">
        <v>74</v>
      </c>
      <c r="C60" s="70" t="s">
        <v>238</v>
      </c>
      <c r="D60" s="70">
        <v>26</v>
      </c>
      <c r="E60" s="70"/>
      <c r="F60" s="71"/>
    </row>
    <row r="61" spans="1:6" s="18" customFormat="1" ht="18" x14ac:dyDescent="0.45">
      <c r="A61" s="8"/>
      <c r="B61" s="13" t="s">
        <v>177</v>
      </c>
      <c r="C61" s="14"/>
      <c r="D61" s="15"/>
      <c r="E61" s="16"/>
      <c r="F61" s="17"/>
    </row>
    <row r="62" spans="1:6" s="24" customFormat="1" ht="49.5" x14ac:dyDescent="0.35">
      <c r="A62" s="19">
        <v>1.7</v>
      </c>
      <c r="B62" s="72" t="s">
        <v>75</v>
      </c>
      <c r="C62" s="70" t="s">
        <v>238</v>
      </c>
      <c r="D62" s="70">
        <v>5</v>
      </c>
      <c r="E62" s="70"/>
      <c r="F62" s="71"/>
    </row>
    <row r="63" spans="1:6" s="24" customFormat="1" x14ac:dyDescent="0.35">
      <c r="A63" s="19"/>
      <c r="B63" s="13" t="s">
        <v>76</v>
      </c>
      <c r="C63" s="70"/>
      <c r="D63" s="70"/>
      <c r="E63" s="70"/>
      <c r="F63" s="71"/>
    </row>
    <row r="64" spans="1:6" s="24" customFormat="1" ht="18" x14ac:dyDescent="0.35">
      <c r="A64" s="19">
        <v>1.8</v>
      </c>
      <c r="B64" s="72" t="s">
        <v>77</v>
      </c>
      <c r="C64" s="70" t="s">
        <v>237</v>
      </c>
      <c r="D64" s="70">
        <v>10</v>
      </c>
      <c r="E64" s="70"/>
      <c r="F64" s="71"/>
    </row>
    <row r="65" spans="1:6" s="24" customFormat="1" ht="18" x14ac:dyDescent="0.35">
      <c r="A65" s="19">
        <v>1.9</v>
      </c>
      <c r="B65" s="72" t="s">
        <v>78</v>
      </c>
      <c r="C65" s="70" t="s">
        <v>237</v>
      </c>
      <c r="D65" s="70">
        <v>15</v>
      </c>
      <c r="E65" s="70"/>
      <c r="F65" s="71"/>
    </row>
    <row r="66" spans="1:6" s="24" customFormat="1" ht="18" x14ac:dyDescent="0.35">
      <c r="A66" s="38">
        <v>1.1000000000000001</v>
      </c>
      <c r="B66" s="72" t="s">
        <v>79</v>
      </c>
      <c r="C66" s="70" t="s">
        <v>237</v>
      </c>
      <c r="D66" s="70">
        <v>15</v>
      </c>
      <c r="E66" s="70"/>
      <c r="F66" s="71"/>
    </row>
    <row r="67" spans="1:6" s="24" customFormat="1" x14ac:dyDescent="0.35">
      <c r="A67" s="19"/>
      <c r="B67" s="13" t="s">
        <v>80</v>
      </c>
      <c r="C67" s="70"/>
      <c r="D67" s="70"/>
      <c r="E67" s="70"/>
      <c r="F67" s="71"/>
    </row>
    <row r="68" spans="1:6" s="24" customFormat="1" x14ac:dyDescent="0.35">
      <c r="A68" s="19"/>
      <c r="B68" s="73" t="s">
        <v>81</v>
      </c>
      <c r="C68" s="70"/>
      <c r="D68" s="70"/>
      <c r="E68" s="70"/>
      <c r="F68" s="71"/>
    </row>
    <row r="69" spans="1:6" s="24" customFormat="1" ht="18" x14ac:dyDescent="0.35">
      <c r="A69" s="19">
        <v>1.1100000000000001</v>
      </c>
      <c r="B69" s="72" t="s">
        <v>82</v>
      </c>
      <c r="C69" s="70" t="s">
        <v>238</v>
      </c>
      <c r="D69" s="70">
        <v>2</v>
      </c>
      <c r="E69" s="70"/>
      <c r="F69" s="71"/>
    </row>
    <row r="70" spans="1:6" s="24" customFormat="1" ht="33" x14ac:dyDescent="0.35">
      <c r="A70" s="19">
        <v>1.1200000000000001</v>
      </c>
      <c r="B70" s="72" t="s">
        <v>83</v>
      </c>
      <c r="C70" s="70" t="s">
        <v>237</v>
      </c>
      <c r="D70" s="70">
        <v>19</v>
      </c>
      <c r="E70" s="70"/>
      <c r="F70" s="71"/>
    </row>
    <row r="71" spans="1:6" s="24" customFormat="1" x14ac:dyDescent="0.35">
      <c r="A71" s="19"/>
      <c r="B71" s="13" t="s">
        <v>84</v>
      </c>
      <c r="C71" s="70"/>
      <c r="D71" s="70"/>
      <c r="E71" s="70"/>
      <c r="F71" s="71"/>
    </row>
    <row r="72" spans="1:6" s="24" customFormat="1" x14ac:dyDescent="0.35">
      <c r="A72" s="19">
        <v>1.1299999999999999</v>
      </c>
      <c r="B72" s="72" t="s">
        <v>85</v>
      </c>
      <c r="C72" s="70" t="s">
        <v>86</v>
      </c>
      <c r="D72" s="70">
        <v>55</v>
      </c>
      <c r="E72" s="70"/>
      <c r="F72" s="71"/>
    </row>
    <row r="73" spans="1:6" s="24" customFormat="1" ht="33" x14ac:dyDescent="0.35">
      <c r="A73" s="19">
        <v>1.1399999999999999</v>
      </c>
      <c r="B73" s="72" t="s">
        <v>87</v>
      </c>
      <c r="C73" s="70" t="s">
        <v>237</v>
      </c>
      <c r="D73" s="70">
        <v>19</v>
      </c>
      <c r="E73" s="70"/>
      <c r="F73" s="71"/>
    </row>
    <row r="74" spans="1:6" s="24" customFormat="1" x14ac:dyDescent="0.35">
      <c r="A74" s="19"/>
      <c r="B74" s="13" t="s">
        <v>88</v>
      </c>
      <c r="C74" s="70"/>
      <c r="D74" s="70"/>
      <c r="E74" s="70"/>
      <c r="F74" s="71"/>
    </row>
    <row r="75" spans="1:6" s="24" customFormat="1" ht="33" x14ac:dyDescent="0.35">
      <c r="A75" s="19">
        <v>1.1499999999999999</v>
      </c>
      <c r="B75" s="72" t="s">
        <v>89</v>
      </c>
      <c r="C75" s="70" t="s">
        <v>24</v>
      </c>
      <c r="D75" s="70">
        <v>17</v>
      </c>
      <c r="E75" s="70"/>
      <c r="F75" s="71"/>
    </row>
    <row r="76" spans="1:6" s="24" customFormat="1" x14ac:dyDescent="0.35">
      <c r="A76" s="19"/>
      <c r="B76" s="13" t="s">
        <v>90</v>
      </c>
      <c r="C76" s="70"/>
      <c r="D76" s="70"/>
      <c r="E76" s="70"/>
      <c r="F76" s="71"/>
    </row>
    <row r="77" spans="1:6" s="24" customFormat="1" ht="33" x14ac:dyDescent="0.35">
      <c r="A77" s="19">
        <v>1.1599999999999999</v>
      </c>
      <c r="B77" s="72" t="s">
        <v>91</v>
      </c>
      <c r="C77" s="70" t="s">
        <v>237</v>
      </c>
      <c r="D77" s="70">
        <v>21</v>
      </c>
      <c r="E77" s="70"/>
      <c r="F77" s="71"/>
    </row>
    <row r="78" spans="1:6" s="24" customFormat="1" ht="33" x14ac:dyDescent="0.35">
      <c r="A78" s="19">
        <v>1.17</v>
      </c>
      <c r="B78" s="72" t="s">
        <v>92</v>
      </c>
      <c r="C78" s="70" t="s">
        <v>237</v>
      </c>
      <c r="D78" s="70">
        <v>19</v>
      </c>
      <c r="E78" s="70"/>
      <c r="F78" s="71"/>
    </row>
    <row r="79" spans="1:6" s="24" customFormat="1" x14ac:dyDescent="0.35">
      <c r="A79" s="19">
        <v>1.18</v>
      </c>
      <c r="B79" s="72" t="s">
        <v>93</v>
      </c>
      <c r="C79" s="70" t="s">
        <v>24</v>
      </c>
      <c r="D79" s="70">
        <v>17</v>
      </c>
      <c r="E79" s="70"/>
      <c r="F79" s="71"/>
    </row>
    <row r="80" spans="1:6" s="24" customFormat="1" x14ac:dyDescent="0.35">
      <c r="A80" s="19"/>
      <c r="B80" s="13" t="s">
        <v>94</v>
      </c>
      <c r="C80" s="70"/>
      <c r="D80" s="70"/>
      <c r="E80" s="70"/>
      <c r="F80" s="71"/>
    </row>
    <row r="81" spans="1:6" s="24" customFormat="1" ht="18" x14ac:dyDescent="0.35">
      <c r="A81" s="19">
        <v>1.19</v>
      </c>
      <c r="B81" s="72" t="s">
        <v>95</v>
      </c>
      <c r="C81" s="70" t="s">
        <v>237</v>
      </c>
      <c r="D81" s="70">
        <v>5</v>
      </c>
      <c r="E81" s="70"/>
      <c r="F81" s="71"/>
    </row>
    <row r="82" spans="1:6" s="24" customFormat="1" ht="33" x14ac:dyDescent="0.35">
      <c r="A82" s="38">
        <v>1.2</v>
      </c>
      <c r="B82" s="72" t="s">
        <v>96</v>
      </c>
      <c r="C82" s="70" t="s">
        <v>237</v>
      </c>
      <c r="D82" s="70">
        <v>5</v>
      </c>
      <c r="E82" s="70"/>
      <c r="F82" s="71"/>
    </row>
    <row r="83" spans="1:6" s="18" customFormat="1" ht="18" x14ac:dyDescent="0.45">
      <c r="A83" s="8">
        <v>2</v>
      </c>
      <c r="B83" s="74" t="s">
        <v>178</v>
      </c>
      <c r="C83" s="14"/>
      <c r="D83" s="15"/>
      <c r="E83" s="16"/>
      <c r="F83" s="17"/>
    </row>
    <row r="84" spans="1:6" s="18" customFormat="1" ht="18" x14ac:dyDescent="0.45">
      <c r="A84" s="8"/>
      <c r="B84" s="13" t="s">
        <v>179</v>
      </c>
      <c r="C84" s="14"/>
      <c r="D84" s="15"/>
      <c r="E84" s="16"/>
      <c r="F84" s="17"/>
    </row>
    <row r="85" spans="1:6" s="24" customFormat="1" ht="18" x14ac:dyDescent="0.35">
      <c r="A85" s="19">
        <v>2.1</v>
      </c>
      <c r="B85" s="72" t="s">
        <v>97</v>
      </c>
      <c r="C85" s="70" t="s">
        <v>237</v>
      </c>
      <c r="D85" s="70">
        <v>38</v>
      </c>
      <c r="E85" s="70"/>
      <c r="F85" s="71"/>
    </row>
    <row r="86" spans="1:6" s="24" customFormat="1" x14ac:dyDescent="0.35">
      <c r="A86" s="19"/>
      <c r="B86" s="75" t="s">
        <v>98</v>
      </c>
      <c r="C86" s="70"/>
      <c r="D86" s="70"/>
      <c r="E86" s="70"/>
      <c r="F86" s="71"/>
    </row>
    <row r="87" spans="1:6" s="24" customFormat="1" ht="49.5" x14ac:dyDescent="0.35">
      <c r="A87" s="19">
        <v>2.2000000000000002</v>
      </c>
      <c r="B87" s="72" t="s">
        <v>99</v>
      </c>
      <c r="C87" s="70" t="s">
        <v>24</v>
      </c>
      <c r="D87" s="70">
        <v>13</v>
      </c>
      <c r="E87" s="70"/>
      <c r="F87" s="71"/>
    </row>
    <row r="88" spans="1:6" s="18" customFormat="1" ht="18" x14ac:dyDescent="0.45">
      <c r="A88" s="8"/>
      <c r="B88" s="13" t="s">
        <v>180</v>
      </c>
      <c r="C88" s="70"/>
      <c r="D88" s="70"/>
      <c r="E88" s="70"/>
      <c r="F88" s="71"/>
    </row>
    <row r="89" spans="1:6" s="24" customFormat="1" ht="33" x14ac:dyDescent="0.35">
      <c r="A89" s="19"/>
      <c r="B89" s="72" t="s">
        <v>100</v>
      </c>
      <c r="C89" s="70"/>
      <c r="D89" s="70"/>
      <c r="E89" s="70"/>
      <c r="F89" s="71"/>
    </row>
    <row r="90" spans="1:6" s="24" customFormat="1" ht="18" x14ac:dyDescent="0.35">
      <c r="A90" s="19">
        <v>2.2999999999999998</v>
      </c>
      <c r="B90" s="72" t="s">
        <v>101</v>
      </c>
      <c r="C90" s="70" t="s">
        <v>238</v>
      </c>
      <c r="D90" s="70">
        <v>1</v>
      </c>
      <c r="E90" s="70"/>
      <c r="F90" s="71"/>
    </row>
    <row r="91" spans="1:6" s="24" customFormat="1" ht="18" x14ac:dyDescent="0.35">
      <c r="A91" s="19">
        <v>2.4</v>
      </c>
      <c r="B91" s="72" t="s">
        <v>12</v>
      </c>
      <c r="C91" s="70" t="s">
        <v>238</v>
      </c>
      <c r="D91" s="70">
        <v>1</v>
      </c>
      <c r="E91" s="70"/>
      <c r="F91" s="71"/>
    </row>
    <row r="92" spans="1:6" s="24" customFormat="1" ht="18" x14ac:dyDescent="0.35">
      <c r="A92" s="19">
        <v>2.5</v>
      </c>
      <c r="B92" s="72" t="s">
        <v>102</v>
      </c>
      <c r="C92" s="70" t="s">
        <v>237</v>
      </c>
      <c r="D92" s="70">
        <v>4</v>
      </c>
      <c r="E92" s="70"/>
      <c r="F92" s="71"/>
    </row>
    <row r="93" spans="1:6" s="18" customFormat="1" ht="18" x14ac:dyDescent="0.45">
      <c r="A93" s="8"/>
      <c r="B93" s="13" t="s">
        <v>181</v>
      </c>
      <c r="C93" s="70"/>
      <c r="D93" s="70"/>
      <c r="E93" s="70"/>
      <c r="F93" s="71"/>
    </row>
    <row r="94" spans="1:6" s="76" customFormat="1" x14ac:dyDescent="0.35">
      <c r="A94" s="19">
        <v>2.6</v>
      </c>
      <c r="B94" s="72" t="s">
        <v>103</v>
      </c>
      <c r="C94" s="70" t="s">
        <v>86</v>
      </c>
      <c r="D94" s="70">
        <v>30</v>
      </c>
      <c r="E94" s="70"/>
      <c r="F94" s="71"/>
    </row>
    <row r="95" spans="1:6" s="24" customFormat="1" x14ac:dyDescent="0.35">
      <c r="A95" s="19">
        <v>2.7</v>
      </c>
      <c r="B95" s="72" t="s">
        <v>104</v>
      </c>
      <c r="C95" s="70" t="s">
        <v>86</v>
      </c>
      <c r="D95" s="70">
        <v>55</v>
      </c>
      <c r="E95" s="70"/>
      <c r="F95" s="71"/>
    </row>
    <row r="96" spans="1:6" s="24" customFormat="1" x14ac:dyDescent="0.35">
      <c r="A96" s="19">
        <v>2.8</v>
      </c>
      <c r="B96" s="72" t="s">
        <v>105</v>
      </c>
      <c r="C96" s="70" t="s">
        <v>106</v>
      </c>
      <c r="D96" s="70">
        <v>25</v>
      </c>
      <c r="E96" s="70"/>
      <c r="F96" s="71"/>
    </row>
    <row r="97" spans="1:6" s="24" customFormat="1" ht="33" x14ac:dyDescent="0.35">
      <c r="A97" s="19">
        <v>2.9</v>
      </c>
      <c r="B97" s="72" t="s">
        <v>87</v>
      </c>
      <c r="C97" s="70" t="s">
        <v>237</v>
      </c>
      <c r="D97" s="70">
        <v>2</v>
      </c>
      <c r="E97" s="70"/>
      <c r="F97" s="71"/>
    </row>
    <row r="98" spans="1:6" x14ac:dyDescent="0.35">
      <c r="A98" s="19"/>
      <c r="B98" s="77" t="s">
        <v>107</v>
      </c>
      <c r="C98" s="70"/>
      <c r="D98" s="70"/>
      <c r="E98" s="70"/>
      <c r="F98" s="71"/>
    </row>
    <row r="99" spans="1:6" ht="18" x14ac:dyDescent="0.35">
      <c r="A99" s="38">
        <v>2.1</v>
      </c>
      <c r="B99" s="72" t="s">
        <v>108</v>
      </c>
      <c r="C99" s="70" t="s">
        <v>237</v>
      </c>
      <c r="D99" s="70">
        <v>12</v>
      </c>
      <c r="E99" s="70"/>
      <c r="F99" s="71"/>
    </row>
    <row r="100" spans="1:6" ht="18" x14ac:dyDescent="0.35">
      <c r="A100" s="38">
        <v>2.11</v>
      </c>
      <c r="B100" s="72" t="s">
        <v>109</v>
      </c>
      <c r="C100" s="70" t="s">
        <v>237</v>
      </c>
      <c r="D100" s="70">
        <v>5</v>
      </c>
      <c r="E100" s="70"/>
      <c r="F100" s="71"/>
    </row>
    <row r="101" spans="1:6" ht="18" x14ac:dyDescent="0.35">
      <c r="A101" s="38">
        <v>2.12</v>
      </c>
      <c r="B101" s="72" t="s">
        <v>110</v>
      </c>
      <c r="C101" s="70" t="s">
        <v>237</v>
      </c>
      <c r="D101" s="70">
        <v>5</v>
      </c>
      <c r="E101" s="70"/>
      <c r="F101" s="71"/>
    </row>
    <row r="102" spans="1:6" s="18" customFormat="1" ht="18" x14ac:dyDescent="0.45">
      <c r="A102" s="8"/>
      <c r="B102" s="13" t="s">
        <v>182</v>
      </c>
      <c r="C102" s="70"/>
      <c r="D102" s="70"/>
      <c r="E102" s="70"/>
      <c r="F102" s="71"/>
    </row>
    <row r="103" spans="1:6" s="18" customFormat="1" ht="33" x14ac:dyDescent="0.45">
      <c r="A103" s="8"/>
      <c r="B103" s="72" t="s">
        <v>239</v>
      </c>
      <c r="C103" s="70"/>
      <c r="D103" s="70"/>
      <c r="E103" s="70"/>
      <c r="F103" s="71"/>
    </row>
    <row r="104" spans="1:6" x14ac:dyDescent="0.35">
      <c r="A104" s="19">
        <v>2.13</v>
      </c>
      <c r="B104" s="72" t="s">
        <v>111</v>
      </c>
      <c r="C104" s="70" t="s">
        <v>24</v>
      </c>
      <c r="D104" s="70">
        <v>4</v>
      </c>
      <c r="E104" s="70"/>
      <c r="F104" s="71"/>
    </row>
    <row r="105" spans="1:6" x14ac:dyDescent="0.35">
      <c r="A105" s="19">
        <v>2.14</v>
      </c>
      <c r="B105" s="72" t="s">
        <v>112</v>
      </c>
      <c r="C105" s="70" t="s">
        <v>24</v>
      </c>
      <c r="D105" s="70">
        <v>14</v>
      </c>
      <c r="E105" s="70"/>
      <c r="F105" s="71"/>
    </row>
    <row r="106" spans="1:6" x14ac:dyDescent="0.35">
      <c r="A106" s="19">
        <v>2.15</v>
      </c>
      <c r="B106" s="72" t="s">
        <v>113</v>
      </c>
      <c r="C106" s="70" t="s">
        <v>24</v>
      </c>
      <c r="D106" s="70">
        <v>8</v>
      </c>
      <c r="E106" s="70"/>
      <c r="F106" s="71"/>
    </row>
    <row r="107" spans="1:6" x14ac:dyDescent="0.35">
      <c r="A107" s="19">
        <v>2.16</v>
      </c>
      <c r="B107" s="72" t="s">
        <v>114</v>
      </c>
      <c r="C107" s="70" t="s">
        <v>24</v>
      </c>
      <c r="D107" s="70">
        <v>21</v>
      </c>
      <c r="E107" s="70"/>
      <c r="F107" s="71"/>
    </row>
    <row r="108" spans="1:6" x14ac:dyDescent="0.35">
      <c r="A108" s="19"/>
      <c r="B108" s="75" t="s">
        <v>115</v>
      </c>
      <c r="C108" s="78"/>
      <c r="D108" s="78"/>
      <c r="E108" s="78"/>
      <c r="F108" s="79"/>
    </row>
    <row r="109" spans="1:6" ht="33" x14ac:dyDescent="0.35">
      <c r="A109" s="19">
        <v>2.17</v>
      </c>
      <c r="B109" s="72" t="s">
        <v>116</v>
      </c>
      <c r="C109" s="70" t="s">
        <v>237</v>
      </c>
      <c r="D109" s="70">
        <v>38</v>
      </c>
      <c r="E109" s="70"/>
      <c r="F109" s="71"/>
    </row>
    <row r="110" spans="1:6" ht="33" x14ac:dyDescent="0.35">
      <c r="A110" s="19">
        <v>2.1800000000000002</v>
      </c>
      <c r="B110" s="72" t="s">
        <v>117</v>
      </c>
      <c r="C110" s="70" t="s">
        <v>24</v>
      </c>
      <c r="D110" s="70">
        <v>13</v>
      </c>
      <c r="E110" s="70"/>
      <c r="F110" s="71"/>
    </row>
    <row r="111" spans="1:6" x14ac:dyDescent="0.35">
      <c r="A111" s="19"/>
      <c r="B111" s="75" t="s">
        <v>118</v>
      </c>
      <c r="C111" s="70"/>
      <c r="D111" s="70"/>
      <c r="E111" s="70"/>
      <c r="F111" s="71"/>
    </row>
    <row r="112" spans="1:6" ht="49.5" x14ac:dyDescent="0.35">
      <c r="A112" s="19">
        <v>2.19</v>
      </c>
      <c r="B112" s="72" t="s">
        <v>119</v>
      </c>
      <c r="C112" s="70" t="s">
        <v>24</v>
      </c>
      <c r="D112" s="70">
        <v>4</v>
      </c>
      <c r="E112" s="70"/>
      <c r="F112" s="71"/>
    </row>
    <row r="113" spans="1:6" s="18" customFormat="1" ht="18" x14ac:dyDescent="0.45">
      <c r="A113" s="8"/>
      <c r="B113" s="13" t="s">
        <v>183</v>
      </c>
      <c r="C113" s="70"/>
      <c r="D113" s="70"/>
      <c r="E113" s="70"/>
      <c r="F113" s="71"/>
    </row>
    <row r="114" spans="1:6" ht="33" x14ac:dyDescent="0.35">
      <c r="A114" s="38">
        <v>2.2000000000000002</v>
      </c>
      <c r="B114" s="80" t="s">
        <v>222</v>
      </c>
      <c r="C114" s="70" t="s">
        <v>29</v>
      </c>
      <c r="D114" s="81">
        <v>2</v>
      </c>
      <c r="E114" s="81"/>
      <c r="F114" s="71"/>
    </row>
    <row r="115" spans="1:6" x14ac:dyDescent="0.35">
      <c r="A115" s="19"/>
      <c r="B115" s="75" t="s">
        <v>120</v>
      </c>
      <c r="C115" s="78"/>
      <c r="D115" s="78"/>
      <c r="E115" s="78"/>
      <c r="F115" s="79"/>
    </row>
    <row r="116" spans="1:6" ht="33" x14ac:dyDescent="0.35">
      <c r="A116" s="38">
        <v>2.21</v>
      </c>
      <c r="B116" s="72" t="s">
        <v>233</v>
      </c>
      <c r="C116" s="70" t="s">
        <v>24</v>
      </c>
      <c r="D116" s="70">
        <v>5</v>
      </c>
      <c r="E116" s="70"/>
      <c r="F116" s="71"/>
    </row>
    <row r="117" spans="1:6" ht="33" x14ac:dyDescent="0.35">
      <c r="A117" s="38">
        <v>2.2200000000000002</v>
      </c>
      <c r="B117" s="82" t="s">
        <v>231</v>
      </c>
      <c r="C117" s="81" t="s">
        <v>24</v>
      </c>
      <c r="D117" s="81">
        <v>10</v>
      </c>
      <c r="E117" s="81"/>
      <c r="F117" s="71"/>
    </row>
    <row r="118" spans="1:6" ht="33" x14ac:dyDescent="0.35">
      <c r="A118" s="19"/>
      <c r="B118" s="72" t="s">
        <v>232</v>
      </c>
      <c r="C118" s="70"/>
      <c r="D118" s="70"/>
      <c r="E118" s="70"/>
      <c r="F118" s="71"/>
    </row>
    <row r="119" spans="1:6" x14ac:dyDescent="0.35">
      <c r="A119" s="38">
        <v>2.23</v>
      </c>
      <c r="B119" s="72" t="s">
        <v>121</v>
      </c>
      <c r="C119" s="70" t="s">
        <v>122</v>
      </c>
      <c r="D119" s="70">
        <v>2</v>
      </c>
      <c r="E119" s="70"/>
      <c r="F119" s="71"/>
    </row>
    <row r="120" spans="1:6" x14ac:dyDescent="0.35">
      <c r="A120" s="38">
        <v>2.2400000000000002</v>
      </c>
      <c r="B120" s="72" t="s">
        <v>123</v>
      </c>
      <c r="C120" s="70" t="s">
        <v>29</v>
      </c>
      <c r="D120" s="70">
        <v>1</v>
      </c>
      <c r="E120" s="70"/>
      <c r="F120" s="71"/>
    </row>
    <row r="121" spans="1:6" x14ac:dyDescent="0.35">
      <c r="A121" s="38">
        <v>2.25</v>
      </c>
      <c r="B121" s="72" t="s">
        <v>124</v>
      </c>
      <c r="C121" s="70" t="s">
        <v>29</v>
      </c>
      <c r="D121" s="70">
        <v>1</v>
      </c>
      <c r="E121" s="70"/>
      <c r="F121" s="71"/>
    </row>
    <row r="122" spans="1:6" x14ac:dyDescent="0.35">
      <c r="A122" s="38">
        <v>2.2599999999999998</v>
      </c>
      <c r="B122" s="72" t="s">
        <v>125</v>
      </c>
      <c r="C122" s="70" t="s">
        <v>29</v>
      </c>
      <c r="D122" s="70">
        <v>1</v>
      </c>
      <c r="E122" s="70"/>
      <c r="F122" s="71"/>
    </row>
    <row r="123" spans="1:6" s="18" customFormat="1" ht="18" x14ac:dyDescent="0.45">
      <c r="A123" s="8"/>
      <c r="B123" s="13" t="s">
        <v>184</v>
      </c>
      <c r="C123" s="70"/>
      <c r="D123" s="70"/>
      <c r="E123" s="70"/>
      <c r="F123" s="71"/>
    </row>
    <row r="124" spans="1:6" ht="99" x14ac:dyDescent="0.35">
      <c r="A124" s="19"/>
      <c r="B124" s="83" t="s">
        <v>126</v>
      </c>
      <c r="C124" s="70"/>
      <c r="D124" s="70"/>
      <c r="E124" s="70"/>
      <c r="F124" s="71"/>
    </row>
    <row r="125" spans="1:6" x14ac:dyDescent="0.35">
      <c r="A125" s="38">
        <v>2.27</v>
      </c>
      <c r="B125" s="72" t="s">
        <v>127</v>
      </c>
      <c r="C125" s="70" t="s">
        <v>29</v>
      </c>
      <c r="D125" s="70">
        <v>1</v>
      </c>
      <c r="E125" s="70"/>
      <c r="F125" s="71"/>
    </row>
    <row r="126" spans="1:6" ht="33" x14ac:dyDescent="0.35">
      <c r="A126" s="38">
        <v>2.2799999999999998</v>
      </c>
      <c r="B126" s="72" t="s">
        <v>185</v>
      </c>
      <c r="C126" s="70" t="s">
        <v>237</v>
      </c>
      <c r="D126" s="70">
        <v>3</v>
      </c>
      <c r="E126" s="70"/>
      <c r="F126" s="71"/>
    </row>
    <row r="127" spans="1:6" ht="66" x14ac:dyDescent="0.35">
      <c r="A127" s="19"/>
      <c r="B127" s="69" t="s">
        <v>128</v>
      </c>
      <c r="C127" s="84"/>
      <c r="D127" s="84"/>
      <c r="E127" s="84"/>
      <c r="F127" s="85"/>
    </row>
    <row r="128" spans="1:6" x14ac:dyDescent="0.35">
      <c r="A128" s="38">
        <v>2.29</v>
      </c>
      <c r="B128" s="72" t="s">
        <v>129</v>
      </c>
      <c r="C128" s="70" t="s">
        <v>29</v>
      </c>
      <c r="D128" s="70">
        <v>3</v>
      </c>
      <c r="E128" s="70"/>
      <c r="F128" s="71"/>
    </row>
    <row r="129" spans="1:6" ht="49.5" x14ac:dyDescent="0.35">
      <c r="A129" s="38">
        <v>2.2999999999999998</v>
      </c>
      <c r="B129" s="72" t="s">
        <v>213</v>
      </c>
      <c r="C129" s="70" t="s">
        <v>24</v>
      </c>
      <c r="D129" s="70">
        <v>3</v>
      </c>
      <c r="E129" s="70"/>
      <c r="F129" s="71"/>
    </row>
    <row r="130" spans="1:6" ht="33" x14ac:dyDescent="0.35">
      <c r="A130" s="38">
        <v>2.31</v>
      </c>
      <c r="B130" s="72" t="s">
        <v>214</v>
      </c>
      <c r="C130" s="70" t="s">
        <v>237</v>
      </c>
      <c r="D130" s="70">
        <v>4</v>
      </c>
      <c r="E130" s="70"/>
      <c r="F130" s="71"/>
    </row>
    <row r="131" spans="1:6" ht="18" x14ac:dyDescent="0.35">
      <c r="A131" s="38">
        <v>2.3199999999999998</v>
      </c>
      <c r="B131" s="72" t="s">
        <v>130</v>
      </c>
      <c r="C131" s="70" t="s">
        <v>237</v>
      </c>
      <c r="D131" s="70">
        <v>5</v>
      </c>
      <c r="E131" s="70"/>
      <c r="F131" s="71"/>
    </row>
    <row r="132" spans="1:6" s="18" customFormat="1" ht="18" x14ac:dyDescent="0.45">
      <c r="A132" s="8"/>
      <c r="B132" s="13" t="s">
        <v>186</v>
      </c>
      <c r="C132" s="70"/>
      <c r="D132" s="70"/>
      <c r="E132" s="70"/>
      <c r="F132" s="71"/>
    </row>
    <row r="133" spans="1:6" x14ac:dyDescent="0.35">
      <c r="A133" s="19"/>
      <c r="B133" s="75" t="s">
        <v>131</v>
      </c>
      <c r="C133" s="70"/>
      <c r="D133" s="70"/>
      <c r="E133" s="70"/>
      <c r="F133" s="71"/>
    </row>
    <row r="134" spans="1:6" x14ac:dyDescent="0.35">
      <c r="A134" s="19"/>
      <c r="B134" s="73" t="s">
        <v>132</v>
      </c>
      <c r="C134" s="70"/>
      <c r="D134" s="70"/>
      <c r="E134" s="70"/>
      <c r="F134" s="71"/>
    </row>
    <row r="135" spans="1:6" ht="18" x14ac:dyDescent="0.35">
      <c r="A135" s="38">
        <v>2.33</v>
      </c>
      <c r="B135" s="72" t="s">
        <v>133</v>
      </c>
      <c r="C135" s="70" t="s">
        <v>237</v>
      </c>
      <c r="D135" s="70">
        <v>15</v>
      </c>
      <c r="E135" s="70"/>
      <c r="F135" s="71"/>
    </row>
    <row r="136" spans="1:6" ht="33" x14ac:dyDescent="0.35">
      <c r="A136" s="38">
        <v>2.34</v>
      </c>
      <c r="B136" s="72" t="s">
        <v>134</v>
      </c>
      <c r="C136" s="70" t="s">
        <v>24</v>
      </c>
      <c r="D136" s="70">
        <v>13</v>
      </c>
      <c r="E136" s="70"/>
      <c r="F136" s="71"/>
    </row>
    <row r="137" spans="1:6" x14ac:dyDescent="0.35">
      <c r="A137" s="19"/>
      <c r="B137" s="75" t="s">
        <v>135</v>
      </c>
      <c r="C137" s="70"/>
      <c r="D137" s="70"/>
      <c r="E137" s="70"/>
      <c r="F137" s="71"/>
    </row>
    <row r="138" spans="1:6" x14ac:dyDescent="0.35">
      <c r="A138" s="19"/>
      <c r="B138" s="72" t="s">
        <v>136</v>
      </c>
      <c r="C138" s="70"/>
      <c r="D138" s="70"/>
      <c r="E138" s="70"/>
      <c r="F138" s="71"/>
    </row>
    <row r="139" spans="1:6" ht="33" x14ac:dyDescent="0.35">
      <c r="A139" s="38">
        <v>2.35</v>
      </c>
      <c r="B139" s="72" t="s">
        <v>137</v>
      </c>
      <c r="C139" s="70" t="s">
        <v>237</v>
      </c>
      <c r="D139" s="70">
        <v>38</v>
      </c>
      <c r="E139" s="70"/>
      <c r="F139" s="71"/>
    </row>
    <row r="140" spans="1:6" ht="33" x14ac:dyDescent="0.35">
      <c r="A140" s="38">
        <v>2.36</v>
      </c>
      <c r="B140" s="72" t="s">
        <v>226</v>
      </c>
      <c r="C140" s="70" t="s">
        <v>237</v>
      </c>
      <c r="D140" s="70">
        <v>33</v>
      </c>
      <c r="E140" s="70"/>
      <c r="F140" s="71"/>
    </row>
    <row r="141" spans="1:6" ht="33" x14ac:dyDescent="0.35">
      <c r="A141" s="38">
        <v>2.37</v>
      </c>
      <c r="B141" s="72" t="s">
        <v>225</v>
      </c>
      <c r="C141" s="70" t="s">
        <v>237</v>
      </c>
      <c r="D141" s="70">
        <f>38+33</f>
        <v>71</v>
      </c>
      <c r="E141" s="70"/>
      <c r="F141" s="71"/>
    </row>
    <row r="142" spans="1:6" s="1" customFormat="1" ht="18" x14ac:dyDescent="0.5">
      <c r="A142" s="86"/>
      <c r="B142" s="87" t="s">
        <v>202</v>
      </c>
      <c r="C142" s="88"/>
      <c r="D142" s="88"/>
      <c r="E142" s="88"/>
      <c r="F142" s="89"/>
    </row>
    <row r="143" spans="1:6" s="1" customFormat="1" ht="18" x14ac:dyDescent="0.45">
      <c r="A143" s="8">
        <v>2</v>
      </c>
      <c r="B143" s="9" t="s">
        <v>187</v>
      </c>
      <c r="C143" s="10"/>
      <c r="D143" s="10"/>
      <c r="E143" s="10"/>
      <c r="F143" s="11"/>
    </row>
    <row r="144" spans="1:6" ht="247.5" x14ac:dyDescent="0.35">
      <c r="A144" s="90">
        <v>2.1</v>
      </c>
      <c r="B144" s="80" t="s">
        <v>240</v>
      </c>
      <c r="C144" s="91" t="s">
        <v>230</v>
      </c>
      <c r="D144" s="92">
        <v>140</v>
      </c>
      <c r="E144" s="92"/>
      <c r="F144" s="93"/>
    </row>
    <row r="145" spans="1:6" s="1" customFormat="1" ht="18" x14ac:dyDescent="0.5">
      <c r="A145" s="86"/>
      <c r="B145" s="87" t="s">
        <v>200</v>
      </c>
      <c r="C145" s="88"/>
      <c r="D145" s="88"/>
      <c r="E145" s="88"/>
      <c r="F145" s="89"/>
    </row>
    <row r="146" spans="1:6" s="63" customFormat="1" x14ac:dyDescent="0.45">
      <c r="A146" s="61"/>
      <c r="B146" s="166" t="s">
        <v>189</v>
      </c>
      <c r="C146" s="166"/>
      <c r="D146" s="167"/>
      <c r="E146" s="167"/>
      <c r="F146" s="62"/>
    </row>
    <row r="147" spans="1:6" x14ac:dyDescent="0.35">
      <c r="E147" s="94"/>
      <c r="F147" s="64"/>
    </row>
    <row r="148" spans="1:6" s="1" customFormat="1" ht="33" x14ac:dyDescent="0.45">
      <c r="A148" s="2" t="s">
        <v>190</v>
      </c>
      <c r="B148" s="162" t="s">
        <v>191</v>
      </c>
      <c r="C148" s="162"/>
      <c r="D148" s="162"/>
      <c r="E148" s="162"/>
      <c r="F148" s="3"/>
    </row>
    <row r="149" spans="1:6" s="1" customFormat="1" ht="33" x14ac:dyDescent="0.45">
      <c r="A149" s="4" t="s">
        <v>138</v>
      </c>
      <c r="B149" s="5" t="s">
        <v>139</v>
      </c>
      <c r="C149" s="6" t="s">
        <v>0</v>
      </c>
      <c r="D149" s="6" t="s">
        <v>1</v>
      </c>
      <c r="E149" s="6" t="s">
        <v>141</v>
      </c>
      <c r="F149" s="7" t="s">
        <v>142</v>
      </c>
    </row>
    <row r="150" spans="1:6" s="1" customFormat="1" x14ac:dyDescent="0.45">
      <c r="A150" s="12">
        <v>1</v>
      </c>
      <c r="B150" s="95" t="s">
        <v>192</v>
      </c>
      <c r="C150" s="10"/>
      <c r="D150" s="10"/>
      <c r="E150" s="10"/>
      <c r="F150" s="96"/>
    </row>
    <row r="151" spans="1:6" s="1" customFormat="1" x14ac:dyDescent="0.45">
      <c r="A151" s="19">
        <v>1.1000000000000001</v>
      </c>
      <c r="B151" s="97" t="s">
        <v>50</v>
      </c>
      <c r="C151" s="25" t="s">
        <v>203</v>
      </c>
      <c r="D151" s="25">
        <v>1</v>
      </c>
      <c r="E151" s="25"/>
      <c r="F151" s="98"/>
    </row>
    <row r="152" spans="1:6" s="1" customFormat="1" ht="33" x14ac:dyDescent="0.45">
      <c r="A152" s="19">
        <f>A151+0.1</f>
        <v>1.2000000000000002</v>
      </c>
      <c r="B152" s="99" t="s">
        <v>51</v>
      </c>
      <c r="C152" s="25" t="s">
        <v>40</v>
      </c>
      <c r="D152" s="25">
        <f>2.5*2.2*0.3</f>
        <v>1.65</v>
      </c>
      <c r="E152" s="25"/>
      <c r="F152" s="98"/>
    </row>
    <row r="153" spans="1:6" s="100" customFormat="1" x14ac:dyDescent="0.35">
      <c r="A153" s="19">
        <f t="shared" ref="A153:A159" si="4">A152+0.1</f>
        <v>1.3000000000000003</v>
      </c>
      <c r="B153" s="72" t="s">
        <v>44</v>
      </c>
      <c r="C153" s="25" t="s">
        <v>40</v>
      </c>
      <c r="D153" s="25">
        <f>2.5*2.2*0.15</f>
        <v>0.82499999999999996</v>
      </c>
      <c r="E153" s="25"/>
      <c r="F153" s="98"/>
    </row>
    <row r="154" spans="1:6" s="1" customFormat="1" ht="49.5" x14ac:dyDescent="0.45">
      <c r="A154" s="19">
        <f t="shared" si="4"/>
        <v>1.4000000000000004</v>
      </c>
      <c r="B154" s="99" t="s">
        <v>52</v>
      </c>
      <c r="C154" s="25" t="s">
        <v>40</v>
      </c>
      <c r="D154" s="25">
        <f>2.5*2.2*0.6</f>
        <v>3.3</v>
      </c>
      <c r="E154" s="25"/>
      <c r="F154" s="98"/>
    </row>
    <row r="155" spans="1:6" s="1" customFormat="1" ht="33" x14ac:dyDescent="0.45">
      <c r="A155" s="19">
        <f t="shared" si="4"/>
        <v>1.5000000000000004</v>
      </c>
      <c r="B155" s="99" t="s">
        <v>205</v>
      </c>
      <c r="C155" s="25" t="s">
        <v>40</v>
      </c>
      <c r="D155" s="25">
        <f>2.5*0.3*0.6</f>
        <v>0.44999999999999996</v>
      </c>
      <c r="E155" s="25"/>
      <c r="F155" s="98"/>
    </row>
    <row r="156" spans="1:6" s="1" customFormat="1" ht="33" x14ac:dyDescent="0.45">
      <c r="A156" s="19">
        <f t="shared" si="4"/>
        <v>1.6000000000000005</v>
      </c>
      <c r="B156" s="72" t="s">
        <v>204</v>
      </c>
      <c r="C156" s="25" t="s">
        <v>41</v>
      </c>
      <c r="D156" s="25">
        <f>2.2*0.6*2.5</f>
        <v>3.3000000000000003</v>
      </c>
      <c r="E156" s="25"/>
      <c r="F156" s="98"/>
    </row>
    <row r="157" spans="1:6" s="1" customFormat="1" ht="33" x14ac:dyDescent="0.45">
      <c r="A157" s="19">
        <f t="shared" si="4"/>
        <v>1.7000000000000006</v>
      </c>
      <c r="B157" s="99" t="s">
        <v>53</v>
      </c>
      <c r="C157" s="25" t="s">
        <v>40</v>
      </c>
      <c r="D157" s="25">
        <f>2*0.2*0.2</f>
        <v>8.0000000000000016E-2</v>
      </c>
      <c r="E157" s="25"/>
      <c r="F157" s="98"/>
    </row>
    <row r="158" spans="1:6" s="1" customFormat="1" ht="49.5" x14ac:dyDescent="0.45">
      <c r="A158" s="19">
        <f t="shared" si="4"/>
        <v>1.8000000000000007</v>
      </c>
      <c r="B158" s="99" t="s">
        <v>54</v>
      </c>
      <c r="C158" s="25" t="s">
        <v>41</v>
      </c>
      <c r="D158" s="25">
        <f>2.2*0.5*2+(1.2*0.5*2)+(2.2*0.7*2)+(0.3*0.7*2)</f>
        <v>6.9</v>
      </c>
      <c r="E158" s="25"/>
      <c r="F158" s="98"/>
    </row>
    <row r="159" spans="1:6" s="1" customFormat="1" ht="49.5" x14ac:dyDescent="0.45">
      <c r="A159" s="19">
        <f t="shared" si="4"/>
        <v>1.9000000000000008</v>
      </c>
      <c r="B159" s="99" t="s">
        <v>55</v>
      </c>
      <c r="C159" s="25" t="s">
        <v>56</v>
      </c>
      <c r="D159" s="25">
        <v>4.74</v>
      </c>
      <c r="E159" s="25"/>
      <c r="F159" s="98"/>
    </row>
    <row r="160" spans="1:6" s="1" customFormat="1" ht="33" x14ac:dyDescent="0.45">
      <c r="A160" s="38">
        <v>1.1000000000000001</v>
      </c>
      <c r="B160" s="99" t="s">
        <v>57</v>
      </c>
      <c r="C160" s="25" t="s">
        <v>195</v>
      </c>
      <c r="D160" s="25">
        <v>1</v>
      </c>
      <c r="E160" s="25"/>
      <c r="F160" s="98"/>
    </row>
    <row r="161" spans="1:6" s="1" customFormat="1" x14ac:dyDescent="0.45">
      <c r="A161" s="38">
        <v>1.1100000000000001</v>
      </c>
      <c r="B161" s="99" t="s">
        <v>58</v>
      </c>
      <c r="C161" s="25" t="s">
        <v>56</v>
      </c>
      <c r="D161" s="25">
        <v>1.8</v>
      </c>
      <c r="E161" s="25"/>
      <c r="F161" s="98"/>
    </row>
    <row r="162" spans="1:6" s="1" customFormat="1" x14ac:dyDescent="0.45">
      <c r="A162" s="101"/>
      <c r="B162" s="102" t="s">
        <v>211</v>
      </c>
      <c r="C162" s="103"/>
      <c r="D162" s="103"/>
      <c r="E162" s="103"/>
      <c r="F162" s="104"/>
    </row>
    <row r="163" spans="1:6" s="1" customFormat="1" x14ac:dyDescent="0.45">
      <c r="A163" s="12">
        <v>2</v>
      </c>
      <c r="B163" s="95" t="s">
        <v>193</v>
      </c>
      <c r="C163" s="10"/>
      <c r="D163" s="10"/>
      <c r="E163" s="10"/>
      <c r="F163" s="96" t="s">
        <v>45</v>
      </c>
    </row>
    <row r="164" spans="1:6" s="1" customFormat="1" x14ac:dyDescent="0.45">
      <c r="A164" s="19">
        <f t="shared" ref="A164" si="5">A163+0.1</f>
        <v>2.1</v>
      </c>
      <c r="B164" s="105" t="s">
        <v>46</v>
      </c>
      <c r="C164" s="25" t="s">
        <v>47</v>
      </c>
      <c r="D164" s="25">
        <v>1</v>
      </c>
      <c r="E164" s="25"/>
      <c r="F164" s="106"/>
    </row>
    <row r="165" spans="1:6" s="1" customFormat="1" x14ac:dyDescent="0.45">
      <c r="A165" s="19">
        <f>A164+0.1</f>
        <v>2.2000000000000002</v>
      </c>
      <c r="B165" s="105" t="s">
        <v>59</v>
      </c>
      <c r="C165" s="25" t="s">
        <v>47</v>
      </c>
      <c r="D165" s="25">
        <v>3</v>
      </c>
      <c r="E165" s="25"/>
      <c r="F165" s="106"/>
    </row>
    <row r="166" spans="1:6" s="1" customFormat="1" x14ac:dyDescent="0.45">
      <c r="A166" s="19">
        <f t="shared" ref="A166:A172" si="6">A165+0.1</f>
        <v>2.3000000000000003</v>
      </c>
      <c r="B166" s="105" t="s">
        <v>221</v>
      </c>
      <c r="C166" s="25" t="s">
        <v>47</v>
      </c>
      <c r="D166" s="25">
        <v>1</v>
      </c>
      <c r="E166" s="25"/>
      <c r="F166" s="106"/>
    </row>
    <row r="167" spans="1:6" s="1" customFormat="1" x14ac:dyDescent="0.45">
      <c r="A167" s="19">
        <f t="shared" si="6"/>
        <v>2.4000000000000004</v>
      </c>
      <c r="B167" s="105" t="s">
        <v>220</v>
      </c>
      <c r="C167" s="25" t="s">
        <v>47</v>
      </c>
      <c r="D167" s="25">
        <v>3</v>
      </c>
      <c r="E167" s="25"/>
      <c r="F167" s="106"/>
    </row>
    <row r="168" spans="1:6" s="1" customFormat="1" x14ac:dyDescent="0.45">
      <c r="A168" s="19">
        <f t="shared" si="6"/>
        <v>2.5000000000000004</v>
      </c>
      <c r="B168" s="105" t="s">
        <v>60</v>
      </c>
      <c r="C168" s="25" t="s">
        <v>47</v>
      </c>
      <c r="D168" s="25">
        <v>2</v>
      </c>
      <c r="E168" s="25"/>
      <c r="F168" s="106"/>
    </row>
    <row r="169" spans="1:6" s="1" customFormat="1" x14ac:dyDescent="0.45">
      <c r="A169" s="19">
        <f t="shared" si="6"/>
        <v>2.6000000000000005</v>
      </c>
      <c r="B169" s="105" t="s">
        <v>61</v>
      </c>
      <c r="C169" s="25" t="s">
        <v>47</v>
      </c>
      <c r="D169" s="25">
        <v>3</v>
      </c>
      <c r="E169" s="25"/>
      <c r="F169" s="106"/>
    </row>
    <row r="170" spans="1:6" s="1" customFormat="1" x14ac:dyDescent="0.45">
      <c r="A170" s="19">
        <f t="shared" si="6"/>
        <v>2.7000000000000006</v>
      </c>
      <c r="B170" s="105" t="s">
        <v>48</v>
      </c>
      <c r="C170" s="25" t="s">
        <v>47</v>
      </c>
      <c r="D170" s="25">
        <v>7</v>
      </c>
      <c r="E170" s="25"/>
      <c r="F170" s="106"/>
    </row>
    <row r="171" spans="1:6" s="1" customFormat="1" x14ac:dyDescent="0.45">
      <c r="A171" s="19">
        <f t="shared" si="6"/>
        <v>2.8000000000000007</v>
      </c>
      <c r="B171" s="105" t="s">
        <v>62</v>
      </c>
      <c r="C171" s="25" t="s">
        <v>47</v>
      </c>
      <c r="D171" s="25">
        <v>1</v>
      </c>
      <c r="E171" s="25"/>
      <c r="F171" s="106"/>
    </row>
    <row r="172" spans="1:6" s="1" customFormat="1" x14ac:dyDescent="0.45">
      <c r="A172" s="19">
        <f t="shared" si="6"/>
        <v>2.9000000000000008</v>
      </c>
      <c r="B172" s="105" t="s">
        <v>63</v>
      </c>
      <c r="C172" s="25" t="s">
        <v>47</v>
      </c>
      <c r="D172" s="25">
        <v>4</v>
      </c>
      <c r="E172" s="25"/>
      <c r="F172" s="106"/>
    </row>
    <row r="173" spans="1:6" s="1" customFormat="1" x14ac:dyDescent="0.45">
      <c r="A173" s="38">
        <v>2.1</v>
      </c>
      <c r="B173" s="107" t="s">
        <v>64</v>
      </c>
      <c r="C173" s="25" t="s">
        <v>47</v>
      </c>
      <c r="D173" s="25">
        <v>4</v>
      </c>
      <c r="E173" s="25"/>
      <c r="F173" s="106"/>
    </row>
    <row r="174" spans="1:6" s="1" customFormat="1" x14ac:dyDescent="0.45">
      <c r="A174" s="38">
        <f>A173+0.01</f>
        <v>2.11</v>
      </c>
      <c r="B174" s="105" t="s">
        <v>65</v>
      </c>
      <c r="C174" s="25" t="s">
        <v>47</v>
      </c>
      <c r="D174" s="25">
        <v>4</v>
      </c>
      <c r="E174" s="25"/>
      <c r="F174" s="106"/>
    </row>
    <row r="175" spans="1:6" s="1" customFormat="1" x14ac:dyDescent="0.45">
      <c r="A175" s="38">
        <f t="shared" ref="A175:A177" si="7">A174+0.01</f>
        <v>2.1199999999999997</v>
      </c>
      <c r="B175" s="105" t="s">
        <v>49</v>
      </c>
      <c r="C175" s="25" t="s">
        <v>47</v>
      </c>
      <c r="D175" s="25">
        <v>3</v>
      </c>
      <c r="E175" s="25"/>
      <c r="F175" s="106"/>
    </row>
    <row r="176" spans="1:6" s="1" customFormat="1" x14ac:dyDescent="0.45">
      <c r="A176" s="38">
        <f t="shared" si="7"/>
        <v>2.1299999999999994</v>
      </c>
      <c r="B176" s="105" t="s">
        <v>66</v>
      </c>
      <c r="C176" s="25" t="s">
        <v>47</v>
      </c>
      <c r="D176" s="25">
        <v>5</v>
      </c>
      <c r="E176" s="25"/>
      <c r="F176" s="106"/>
    </row>
    <row r="177" spans="1:6" s="1" customFormat="1" x14ac:dyDescent="0.45">
      <c r="A177" s="38">
        <f t="shared" si="7"/>
        <v>2.1399999999999992</v>
      </c>
      <c r="B177" s="105" t="s">
        <v>194</v>
      </c>
      <c r="C177" s="25" t="s">
        <v>47</v>
      </c>
      <c r="D177" s="25">
        <v>1</v>
      </c>
      <c r="E177" s="25"/>
      <c r="F177" s="106"/>
    </row>
    <row r="178" spans="1:6" s="1" customFormat="1" ht="18" x14ac:dyDescent="0.5">
      <c r="A178" s="108"/>
      <c r="B178" s="109" t="s">
        <v>210</v>
      </c>
      <c r="C178" s="110"/>
      <c r="D178" s="110"/>
      <c r="E178" s="110"/>
      <c r="F178" s="111"/>
    </row>
    <row r="179" spans="1:6" s="63" customFormat="1" x14ac:dyDescent="0.45">
      <c r="A179" s="61"/>
      <c r="B179" s="166" t="s">
        <v>215</v>
      </c>
      <c r="C179" s="166"/>
      <c r="D179" s="167"/>
      <c r="E179" s="167"/>
      <c r="F179" s="62"/>
    </row>
    <row r="180" spans="1:6" s="1" customFormat="1" x14ac:dyDescent="0.45">
      <c r="A180" s="112"/>
      <c r="B180" s="113"/>
      <c r="C180" s="10"/>
      <c r="D180" s="10"/>
      <c r="E180" s="10"/>
      <c r="F180" s="114"/>
    </row>
    <row r="181" spans="1:6" s="1" customFormat="1" ht="33" x14ac:dyDescent="0.45">
      <c r="A181" s="2" t="s">
        <v>208</v>
      </c>
      <c r="B181" s="162" t="s">
        <v>196</v>
      </c>
      <c r="C181" s="162"/>
      <c r="D181" s="162"/>
      <c r="E181" s="162"/>
      <c r="F181" s="3"/>
    </row>
    <row r="182" spans="1:6" s="1" customFormat="1" ht="36" x14ac:dyDescent="0.45">
      <c r="A182" s="65" t="s">
        <v>138</v>
      </c>
      <c r="B182" s="66" t="s">
        <v>139</v>
      </c>
      <c r="C182" s="67" t="s">
        <v>0</v>
      </c>
      <c r="D182" s="67" t="s">
        <v>140</v>
      </c>
      <c r="E182" s="67" t="s">
        <v>141</v>
      </c>
      <c r="F182" s="68" t="s">
        <v>142</v>
      </c>
    </row>
    <row r="183" spans="1:6" s="1" customFormat="1" ht="18" x14ac:dyDescent="0.45">
      <c r="A183" s="8">
        <v>1</v>
      </c>
      <c r="B183" s="9" t="s">
        <v>197</v>
      </c>
      <c r="C183" s="10"/>
      <c r="D183" s="10"/>
      <c r="E183" s="10"/>
      <c r="F183" s="11" t="s">
        <v>45</v>
      </c>
    </row>
    <row r="184" spans="1:6" s="1" customFormat="1" ht="198" x14ac:dyDescent="0.45">
      <c r="A184" s="115">
        <v>1.1000000000000001</v>
      </c>
      <c r="B184" s="116" t="s">
        <v>206</v>
      </c>
      <c r="C184" s="117" t="s">
        <v>47</v>
      </c>
      <c r="D184" s="117">
        <v>1</v>
      </c>
      <c r="E184" s="117"/>
      <c r="F184" s="118"/>
    </row>
    <row r="185" spans="1:6" s="1" customFormat="1" ht="18" x14ac:dyDescent="0.45">
      <c r="A185" s="8">
        <v>2</v>
      </c>
      <c r="B185" s="9" t="s">
        <v>198</v>
      </c>
      <c r="C185" s="10"/>
      <c r="D185" s="10"/>
      <c r="E185" s="10"/>
      <c r="F185" s="11" t="s">
        <v>45</v>
      </c>
    </row>
    <row r="186" spans="1:6" s="18" customFormat="1" ht="18" x14ac:dyDescent="0.45">
      <c r="A186" s="8"/>
      <c r="B186" s="13" t="s">
        <v>223</v>
      </c>
      <c r="C186" s="70"/>
      <c r="D186" s="70"/>
      <c r="E186" s="70"/>
      <c r="F186" s="71"/>
    </row>
    <row r="187" spans="1:6" s="1" customFormat="1" ht="198" x14ac:dyDescent="0.45">
      <c r="A187" s="115">
        <v>1.1000000000000001</v>
      </c>
      <c r="B187" s="119" t="s">
        <v>241</v>
      </c>
      <c r="C187" s="117" t="s">
        <v>47</v>
      </c>
      <c r="D187" s="117">
        <v>25</v>
      </c>
      <c r="E187" s="117"/>
      <c r="F187" s="120"/>
    </row>
    <row r="188" spans="1:6" s="1" customFormat="1" ht="33" x14ac:dyDescent="0.45">
      <c r="A188" s="115">
        <v>1.2</v>
      </c>
      <c r="B188" s="119" t="s">
        <v>224</v>
      </c>
      <c r="C188" s="91" t="s">
        <v>24</v>
      </c>
      <c r="D188" s="91">
        <v>160</v>
      </c>
      <c r="E188" s="91"/>
      <c r="F188" s="121"/>
    </row>
    <row r="189" spans="1:6" s="1" customFormat="1" x14ac:dyDescent="0.45">
      <c r="A189" s="115">
        <v>1.3</v>
      </c>
      <c r="B189" s="119" t="s">
        <v>219</v>
      </c>
      <c r="C189" s="91" t="s">
        <v>199</v>
      </c>
      <c r="D189" s="91">
        <v>1</v>
      </c>
      <c r="E189" s="91"/>
      <c r="F189" s="121"/>
    </row>
    <row r="190" spans="1:6" s="63" customFormat="1" x14ac:dyDescent="0.45">
      <c r="A190" s="61"/>
      <c r="B190" s="166" t="s">
        <v>216</v>
      </c>
      <c r="C190" s="166"/>
      <c r="D190" s="167"/>
      <c r="E190" s="167"/>
      <c r="F190" s="62"/>
    </row>
    <row r="191" spans="1:6" s="1" customFormat="1" x14ac:dyDescent="0.45">
      <c r="A191" s="112"/>
      <c r="B191" s="113"/>
      <c r="C191" s="10"/>
      <c r="D191" s="10"/>
      <c r="E191" s="10"/>
      <c r="F191" s="114"/>
    </row>
    <row r="192" spans="1:6" s="1" customFormat="1" ht="33" x14ac:dyDescent="0.45">
      <c r="A192" s="2" t="s">
        <v>207</v>
      </c>
      <c r="B192" s="162" t="s">
        <v>209</v>
      </c>
      <c r="C192" s="162"/>
      <c r="D192" s="162"/>
      <c r="E192" s="162"/>
      <c r="F192" s="3"/>
    </row>
    <row r="193" spans="1:6" s="1" customFormat="1" ht="36" x14ac:dyDescent="0.45">
      <c r="A193" s="65" t="s">
        <v>138</v>
      </c>
      <c r="B193" s="66" t="s">
        <v>139</v>
      </c>
      <c r="C193" s="67" t="s">
        <v>0</v>
      </c>
      <c r="D193" s="67" t="s">
        <v>140</v>
      </c>
      <c r="E193" s="67" t="s">
        <v>141</v>
      </c>
      <c r="F193" s="68" t="s">
        <v>142</v>
      </c>
    </row>
    <row r="194" spans="1:6" s="24" customFormat="1" ht="14.5" x14ac:dyDescent="0.35">
      <c r="A194" s="122"/>
      <c r="B194" s="54"/>
      <c r="C194" s="123"/>
      <c r="D194" s="123"/>
      <c r="E194" s="123"/>
      <c r="F194" s="124"/>
    </row>
    <row r="195" spans="1:6" s="1" customFormat="1" ht="18" x14ac:dyDescent="0.45">
      <c r="A195" s="8">
        <v>1</v>
      </c>
      <c r="B195" s="9" t="s">
        <v>227</v>
      </c>
      <c r="C195" s="10"/>
      <c r="D195" s="10"/>
      <c r="E195" s="10"/>
      <c r="F195" s="11"/>
    </row>
    <row r="196" spans="1:6" s="53" customFormat="1" ht="87" x14ac:dyDescent="0.35">
      <c r="A196" s="115">
        <v>1.1000000000000001</v>
      </c>
      <c r="B196" s="54" t="s">
        <v>234</v>
      </c>
      <c r="C196" s="44" t="s">
        <v>67</v>
      </c>
      <c r="D196" s="44">
        <v>35</v>
      </c>
      <c r="E196" s="125"/>
      <c r="F196" s="126"/>
    </row>
    <row r="197" spans="1:6" s="1" customFormat="1" ht="18" x14ac:dyDescent="0.45">
      <c r="A197" s="8">
        <v>2</v>
      </c>
      <c r="B197" s="9" t="s">
        <v>228</v>
      </c>
      <c r="C197" s="25"/>
      <c r="D197" s="25"/>
      <c r="E197" s="25"/>
      <c r="F197" s="11"/>
    </row>
    <row r="198" spans="1:6" s="1" customFormat="1" ht="43.5" x14ac:dyDescent="0.45">
      <c r="A198" s="115">
        <v>2.1</v>
      </c>
      <c r="B198" s="54" t="s">
        <v>229</v>
      </c>
      <c r="C198" s="127" t="s">
        <v>29</v>
      </c>
      <c r="D198" s="127">
        <v>2</v>
      </c>
      <c r="E198" s="127"/>
      <c r="F198" s="128"/>
    </row>
    <row r="199" spans="1:6" s="63" customFormat="1" x14ac:dyDescent="0.45">
      <c r="A199" s="61"/>
      <c r="B199" s="166" t="s">
        <v>217</v>
      </c>
      <c r="C199" s="166"/>
      <c r="D199" s="167"/>
      <c r="E199" s="167"/>
      <c r="F199" s="62">
        <f>SUM(F196:F198)</f>
        <v>0</v>
      </c>
    </row>
    <row r="200" spans="1:6" x14ac:dyDescent="0.35">
      <c r="E200" s="94"/>
      <c r="F200" s="64"/>
    </row>
    <row r="201" spans="1:6" s="131" customFormat="1" ht="41" x14ac:dyDescent="0.5">
      <c r="A201" s="171" t="s">
        <v>212</v>
      </c>
      <c r="B201" s="172"/>
      <c r="C201" s="173"/>
      <c r="D201" s="129"/>
      <c r="E201" s="129" t="s">
        <v>167</v>
      </c>
      <c r="F201" s="130" t="s">
        <v>168</v>
      </c>
    </row>
    <row r="202" spans="1:6" s="131" customFormat="1" ht="18" x14ac:dyDescent="0.5">
      <c r="A202" s="132">
        <v>1</v>
      </c>
      <c r="B202" s="176" t="str">
        <f>B48</f>
        <v>Sub-total Bill No.1 _ Elevated Tank</v>
      </c>
      <c r="C202" s="177"/>
      <c r="D202" s="133"/>
      <c r="E202" s="134">
        <v>1</v>
      </c>
      <c r="F202" s="135"/>
    </row>
    <row r="203" spans="1:6" s="131" customFormat="1" ht="18" x14ac:dyDescent="0.5">
      <c r="A203" s="132">
        <v>2</v>
      </c>
      <c r="B203" s="176" t="str">
        <f>B146</f>
        <v>Sub-total Bill No.2 _ Generator Room &amp; Fencing</v>
      </c>
      <c r="C203" s="177"/>
      <c r="D203" s="136"/>
      <c r="E203" s="134">
        <v>1</v>
      </c>
      <c r="F203" s="135"/>
    </row>
    <row r="204" spans="1:6" s="131" customFormat="1" ht="18" x14ac:dyDescent="0.5">
      <c r="A204" s="132">
        <v>3</v>
      </c>
      <c r="B204" s="176" t="str">
        <f>B179</f>
        <v>Sub-total Bill No.3 _ Water Kiosk</v>
      </c>
      <c r="C204" s="177"/>
      <c r="D204" s="136"/>
      <c r="E204" s="134">
        <v>1</v>
      </c>
      <c r="F204" s="135"/>
    </row>
    <row r="205" spans="1:6" s="131" customFormat="1" ht="18" x14ac:dyDescent="0.5">
      <c r="A205" s="132">
        <v>4</v>
      </c>
      <c r="B205" s="176" t="str">
        <f>B190</f>
        <v>Sub-total Bill No.4 _ Equipping the Borehole</v>
      </c>
      <c r="C205" s="177"/>
      <c r="D205" s="136"/>
      <c r="E205" s="134">
        <v>1</v>
      </c>
      <c r="F205" s="135"/>
    </row>
    <row r="206" spans="1:6" s="131" customFormat="1" ht="18" x14ac:dyDescent="0.5">
      <c r="A206" s="132">
        <v>5</v>
      </c>
      <c r="B206" s="176" t="str">
        <f>B199</f>
        <v>Sub-total Bill No.5 _ Additional Works</v>
      </c>
      <c r="C206" s="177"/>
      <c r="D206" s="136"/>
      <c r="E206" s="134">
        <v>1</v>
      </c>
      <c r="F206" s="135"/>
    </row>
    <row r="207" spans="1:6" s="131" customFormat="1" ht="18.5" thickBot="1" x14ac:dyDescent="0.55000000000000004">
      <c r="A207" s="137"/>
      <c r="B207" s="176"/>
      <c r="C207" s="177"/>
      <c r="D207" s="138"/>
      <c r="E207" s="139"/>
      <c r="F207" s="140"/>
    </row>
    <row r="208" spans="1:6" s="131" customFormat="1" ht="19" thickTop="1" thickBot="1" x14ac:dyDescent="0.55000000000000004">
      <c r="A208" s="141"/>
      <c r="B208" s="174" t="s">
        <v>201</v>
      </c>
      <c r="C208" s="175"/>
      <c r="D208" s="142"/>
      <c r="E208" s="143"/>
      <c r="F208" s="144"/>
    </row>
    <row r="209" spans="1:6" s="131" customFormat="1" ht="18.5" thickTop="1" x14ac:dyDescent="0.5">
      <c r="A209" s="1"/>
      <c r="B209" s="1"/>
      <c r="C209" s="145"/>
      <c r="D209" s="145"/>
      <c r="E209" s="145"/>
      <c r="F209" s="100"/>
    </row>
    <row r="210" spans="1:6" s="131" customFormat="1" ht="18.5" thickBot="1" x14ac:dyDescent="0.55000000000000004">
      <c r="A210" s="1"/>
      <c r="B210" s="1"/>
      <c r="C210" s="145"/>
      <c r="D210" s="145"/>
      <c r="E210" s="145"/>
      <c r="F210" s="100"/>
    </row>
    <row r="211" spans="1:6" s="131" customFormat="1" ht="20.5" x14ac:dyDescent="0.5">
      <c r="A211" s="146"/>
      <c r="B211" s="147"/>
      <c r="C211" s="148"/>
      <c r="D211" s="148"/>
      <c r="E211" s="148"/>
      <c r="F211" s="149"/>
    </row>
    <row r="212" spans="1:6" s="131" customFormat="1" ht="31.5" customHeight="1" x14ac:dyDescent="0.5">
      <c r="A212" s="150"/>
      <c r="B212" s="151" t="s">
        <v>242</v>
      </c>
      <c r="C212" s="152"/>
      <c r="D212" s="152"/>
      <c r="E212" s="152"/>
      <c r="F212" s="153"/>
    </row>
    <row r="213" spans="1:6" s="131" customFormat="1" ht="31.5" customHeight="1" x14ac:dyDescent="0.5">
      <c r="A213" s="150"/>
      <c r="B213" s="154" t="s">
        <v>169</v>
      </c>
      <c r="C213" s="152"/>
      <c r="D213" s="152"/>
      <c r="E213" s="152"/>
      <c r="F213" s="153"/>
    </row>
    <row r="214" spans="1:6" s="131" customFormat="1" ht="31.5" customHeight="1" x14ac:dyDescent="0.5">
      <c r="A214" s="150"/>
      <c r="B214" s="154" t="s">
        <v>170</v>
      </c>
      <c r="C214" s="152"/>
      <c r="D214" s="152"/>
      <c r="E214" s="152"/>
      <c r="F214" s="153"/>
    </row>
    <row r="215" spans="1:6" s="131" customFormat="1" ht="31.5" customHeight="1" x14ac:dyDescent="0.5">
      <c r="A215" s="155"/>
      <c r="B215" s="156" t="s">
        <v>171</v>
      </c>
      <c r="C215" s="152"/>
      <c r="D215" s="152"/>
      <c r="E215" s="152"/>
      <c r="F215" s="153"/>
    </row>
    <row r="216" spans="1:6" s="131" customFormat="1" ht="31.5" customHeight="1" x14ac:dyDescent="0.5">
      <c r="A216" s="155"/>
      <c r="B216" s="156" t="s">
        <v>172</v>
      </c>
      <c r="C216" s="152"/>
      <c r="D216" s="152"/>
      <c r="E216" s="152"/>
      <c r="F216" s="153"/>
    </row>
    <row r="217" spans="1:6" s="131" customFormat="1" ht="31.5" customHeight="1" x14ac:dyDescent="0.5">
      <c r="A217" s="155"/>
      <c r="B217" s="179" t="s">
        <v>173</v>
      </c>
      <c r="C217" s="178"/>
      <c r="D217" s="178"/>
      <c r="E217" s="178"/>
      <c r="F217" s="153"/>
    </row>
    <row r="218" spans="1:6" s="131" customFormat="1" ht="21" thickBot="1" x14ac:dyDescent="0.55000000000000004">
      <c r="A218" s="157"/>
      <c r="B218" s="180"/>
      <c r="C218" s="158"/>
      <c r="D218" s="158"/>
      <c r="E218" s="158"/>
      <c r="F218" s="159"/>
    </row>
    <row r="219" spans="1:6" s="1" customFormat="1" x14ac:dyDescent="0.45">
      <c r="C219" s="145"/>
      <c r="D219" s="145"/>
      <c r="E219" s="145"/>
      <c r="F219" s="100"/>
    </row>
  </sheetData>
  <sheetProtection formatCells="0" formatRows="0" insertRows="0" deleteRows="0" selectLockedCells="1"/>
  <mergeCells count="25">
    <mergeCell ref="B208:C208"/>
    <mergeCell ref="B202:C202"/>
    <mergeCell ref="B203:C203"/>
    <mergeCell ref="B204:C204"/>
    <mergeCell ref="B205:C205"/>
    <mergeCell ref="B206:C206"/>
    <mergeCell ref="B207:C207"/>
    <mergeCell ref="A201:C201"/>
    <mergeCell ref="B146:C146"/>
    <mergeCell ref="D146:E146"/>
    <mergeCell ref="B148:E148"/>
    <mergeCell ref="B179:C179"/>
    <mergeCell ref="D179:E179"/>
    <mergeCell ref="B181:E181"/>
    <mergeCell ref="B190:C190"/>
    <mergeCell ref="D190:E190"/>
    <mergeCell ref="B192:E192"/>
    <mergeCell ref="B199:C199"/>
    <mergeCell ref="D199:E199"/>
    <mergeCell ref="B50:E50"/>
    <mergeCell ref="A1:F1"/>
    <mergeCell ref="B2:E2"/>
    <mergeCell ref="B48:C48"/>
    <mergeCell ref="D48:E48"/>
    <mergeCell ref="A49:F49"/>
  </mergeCells>
  <pageMargins left="0.59055118110236227" right="0.59055118110236227" top="0.78740157480314965" bottom="0.78740157480314965" header="0.31496062992125984" footer="0.31496062992125984"/>
  <pageSetup paperSize="9" scale="81" orientation="portrait" horizontalDpi="300" verticalDpi="300" r:id="rId1"/>
  <headerFooter differentFirst="1">
    <oddFooter>&amp;RPage &amp;P/&amp;N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ab0fa9d1-5a5a-4c9b-9c24-b67ffc5bb60f" ContentTypeId="0x010100F306B2604BE44180B8B82333BE64DF4E005A5CBB6C53404A16AAEA5338BA523999" PreviousValue="false"/>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ICRCIMP_IHT_H xmlns="ce1ac337-a9fe-4006-95ee-8449530d0347">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23eb6094-56fc-4ad4-8ae2-cf1575a694f0</TermId>
        </TermInfo>
      </Terms>
    </ICRCIMP_IHT_H>
    <ICRCIMP_TargetPopulation_H xmlns="07c8cca6-bf04-48cc-b3f7-e260606bbed7">
      <Terms xmlns="http://schemas.microsoft.com/office/infopath/2007/PartnerControls">
        <TermInfo xmlns="http://schemas.microsoft.com/office/infopath/2007/PartnerControls">
          <TermName xmlns="http://schemas.microsoft.com/office/infopath/2007/PartnerControls">CV_GEN</TermName>
          <TermId xmlns="http://schemas.microsoft.com/office/infopath/2007/PartnerControls">0b3d4cd2-c658-4d60-9feb-71dc09c63823</TermId>
        </TermInfo>
      </Terms>
    </ICRCIMP_TargetPopulation_H>
    <Period_x0020_start xmlns="a8a2af44-4b8d-404b-a8bd-4186350a523c" xsi:nil="true"/>
    <ICRCIMP_Country_H xmlns="ce1ac337-a9fe-4006-95ee-8449530d0347">
      <Terms xmlns="http://schemas.microsoft.com/office/infopath/2007/PartnerControls">
        <TermInfo xmlns="http://schemas.microsoft.com/office/infopath/2007/PartnerControls">
          <TermName xmlns="http://schemas.microsoft.com/office/infopath/2007/PartnerControls">Somalia</TermName>
          <TermId xmlns="http://schemas.microsoft.com/office/infopath/2007/PartnerControls">f428a8f8-b603-42a5-874c-495b976b0445</TermId>
        </TermInfo>
      </Terms>
    </ICRCIMP_Country_H>
    <ICRCIMP_Topic_H xmlns="ce1ac337-a9fe-4006-95ee-8449530d0347">
      <Terms xmlns="http://schemas.microsoft.com/office/infopath/2007/PartnerControls"/>
    </ICRCIMP_Topic_H>
    <ICRCIMP_Programme_H xmlns="07c8cca6-bf04-48cc-b3f7-e260606bbed7">
      <Terms xmlns="http://schemas.microsoft.com/office/infopath/2007/PartnerControls"/>
    </ICRCIMP_Programme_H>
    <a63ca358a95044b184bc54c1de18979b xmlns="ce1ac337-a9fe-4006-95ee-8449530d0347">
      <Terms xmlns="http://schemas.microsoft.com/office/infopath/2007/PartnerControls"/>
    </a63ca358a95044b184bc54c1de18979b>
    <ICRCIMP_RMIdentifier xmlns="ce1ac337-a9fe-4006-95ee-8449530d0347" xsi:nil="true"/>
    <TaxCatchAll xmlns="a8a2af44-4b8d-404b-a8bd-4186350a523c">
      <Value>12</Value>
      <Value>58</Value>
      <Value>91</Value>
      <Value>71</Value>
      <Value>2</Value>
      <Value>3</Value>
    </TaxCatchAll>
    <ICRCIMP_OrganizationalAccronym_H xmlns="ce1ac337-a9fe-4006-95ee-8449530d0347">
      <Terms xmlns="http://schemas.microsoft.com/office/infopath/2007/PartnerControls">
        <TermInfo xmlns="http://schemas.microsoft.com/office/infopath/2007/PartnerControls">
          <TermName xmlns="http://schemas.microsoft.com/office/infopath/2007/PartnerControls">SOK_WatHab</TermName>
          <TermId xmlns="http://schemas.microsoft.com/office/infopath/2007/PartnerControls">92f19032-4ba7-467c-9d29-0f21df0f5459</TermId>
        </TermInfo>
      </Terms>
    </ICRCIMP_OrganizationalAccronym_H>
    <ICRCIMP_DocumentType_H xmlns="ce1ac337-a9fe-4006-95ee-8449530d0347">
      <Terms xmlns="http://schemas.microsoft.com/office/infopath/2007/PartnerControls"/>
    </ICRCIMP_DocumentType_H>
    <IsIntranet xmlns="a8a2af44-4b8d-404b-a8bd-4186350a523c">false</IsIntranet>
    <ICRCIMP_RMTransfer xmlns="ce1ac337-a9fe-4006-95ee-8449530d0347">
      <Url xsi:nil="true"/>
      <Description xsi:nil="true"/>
    </ICRCIMP_RMTransfer>
    <ICRCIMP_RMUnitInCharge_H xmlns="ce1ac337-a9fe-4006-95ee-8449530d0347">
      <Terms xmlns="http://schemas.microsoft.com/office/infopath/2007/PartnerControls">
        <TermInfo xmlns="http://schemas.microsoft.com/office/infopath/2007/PartnerControls">
          <TermName xmlns="http://schemas.microsoft.com/office/infopath/2007/PartnerControls">MOG_WatHab</TermName>
          <TermId xmlns="http://schemas.microsoft.com/office/infopath/2007/PartnerControls">57c1d403-33b7-4059-b9bf-99ce19194e3b</TermId>
        </TermInfo>
      </Terms>
    </ICRCIMP_RMUnitInCharge_H>
    <ICRCIMP_Keyword_H xmlns="ce1ac337-a9fe-4006-95ee-8449530d0347">
      <Terms xmlns="http://schemas.microsoft.com/office/infopath/2007/PartnerControls"/>
    </ICRCIMP_Keyword_H>
    <ICRCIMP_BusinessFunction_H xmlns="ce1ac337-a9fe-4006-95ee-8449530d0347">
      <Terms xmlns="http://schemas.microsoft.com/office/infopath/2007/PartnerControls">
        <TermInfo xmlns="http://schemas.microsoft.com/office/infopath/2007/PartnerControls">
          <TermName xmlns="http://schemas.microsoft.com/office/infopath/2007/PartnerControls">Assistance</TermName>
          <TermId xmlns="http://schemas.microsoft.com/office/infopath/2007/PartnerControls">9015aaae-65d7-4217-8889-581aaffe05a3</TermId>
        </TermInfo>
      </Terms>
    </ICRCIMP_BusinessFunction_H>
    <ICRCIMP_IsFocus xmlns="ce1ac337-a9fe-4006-95ee-8449530d0347">false</ICRCIMP_IsFocus>
    <RatingCount xmlns="http://schemas.microsoft.com/sharepoint/v3" xsi:nil="true"/>
    <ICRCIMP_IsRecord xmlns="ce1ac337-a9fe-4006-95ee-8449530d0347">true</ICRCIMP_IsRecord>
    <AverageRating xmlns="http://schemas.microsoft.com/sharepoint/v3" xsi:nil="true"/>
    <ICRCIMP_FirstAdministrativeLevel_H xmlns="07c8cca6-bf04-48cc-b3f7-e260606bbed7">
      <Terms xmlns="http://schemas.microsoft.com/office/infopath/2007/PartnerControls"/>
    </ICRCIMP_FirstAdministrativeLevel_H>
    <Period_x0020_end xmlns="a8a2af44-4b8d-404b-a8bd-4186350a523c" xsi:nil="true"/>
    <_dlc_DocId xmlns="a8a2af44-4b8d-404b-a8bd-4186350a523c">TSSOK-16-50757</_dlc_DocId>
    <_dlc_DocIdUrl xmlns="a8a2af44-4b8d-404b-a8bd-4186350a523c">
      <Url>https://collab.ext.icrc.org/sites/TS_SOK/_layouts/15/DocIdRedir.aspx?ID=TSSOK-16-50757</Url>
      <Description>TSSOK-16-50757</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ICRC Team Document" ma:contentTypeID="0x010100F306B2604BE44180B8B82333BE64DF4E005A5CBB6C53404A16AAEA5338BA523999006F54E535113A894DA23707D10C0FA733" ma:contentTypeVersion="65" ma:contentTypeDescription="Upload Form" ma:contentTypeScope="" ma:versionID="84527b254c7670424c22e150b22b7d82">
  <xsd:schema xmlns:xsd="http://www.w3.org/2001/XMLSchema" xmlns:xs="http://www.w3.org/2001/XMLSchema" xmlns:p="http://schemas.microsoft.com/office/2006/metadata/properties" xmlns:ns1="http://schemas.microsoft.com/sharepoint/v3" xmlns:ns2="ce1ac337-a9fe-4006-95ee-8449530d0347" xmlns:ns3="a8a2af44-4b8d-404b-a8bd-4186350a523c" xmlns:ns4="07c8cca6-bf04-48cc-b3f7-e260606bbed7" targetNamespace="http://schemas.microsoft.com/office/2006/metadata/properties" ma:root="true" ma:fieldsID="047d4f5ee7b4f31602a10f9fe16da59b" ns1:_="" ns2:_="" ns3:_="" ns4:_="">
    <xsd:import namespace="http://schemas.microsoft.com/sharepoint/v3"/>
    <xsd:import namespace="ce1ac337-a9fe-4006-95ee-8449530d0347"/>
    <xsd:import namespace="a8a2af44-4b8d-404b-a8bd-4186350a523c"/>
    <xsd:import namespace="07c8cca6-bf04-48cc-b3f7-e260606bbed7"/>
    <xsd:element name="properties">
      <xsd:complexType>
        <xsd:sequence>
          <xsd:element name="documentManagement">
            <xsd:complexType>
              <xsd:all>
                <xsd:element ref="ns2:ICRCIMP_IsFocus" minOccurs="0"/>
                <xsd:element ref="ns3:IsIntranet" minOccurs="0"/>
                <xsd:element ref="ns3:Period_x0020_start" minOccurs="0"/>
                <xsd:element ref="ns3:Period_x0020_end" minOccurs="0"/>
                <xsd:element ref="ns2:ICRCIMP_IsRecord" minOccurs="0"/>
                <xsd:element ref="ns2:ICRCIMP_RMIdentifier" minOccurs="0"/>
                <xsd:element ref="ns2:ICRCIMP_RMTransfer" minOccurs="0"/>
                <xsd:element ref="ns1:AverageRating" minOccurs="0"/>
                <xsd:element ref="ns1:RatingCount" minOccurs="0"/>
                <xsd:element ref="ns3:_dlc_DocIdUrl" minOccurs="0"/>
                <xsd:element ref="ns2:ICRCIMP_RMUnitInCharge_H" minOccurs="0"/>
                <xsd:element ref="ns3:TaxCatchAll" minOccurs="0"/>
                <xsd:element ref="ns3:TaxCatchAllLabel" minOccurs="0"/>
                <xsd:element ref="ns3:_dlc_DocIdPersistId" minOccurs="0"/>
                <xsd:element ref="ns2:ICRCIMP_Keyword_H" minOccurs="0"/>
                <xsd:element ref="ns3:_dlc_DocId" minOccurs="0"/>
                <xsd:element ref="ns2:ICRCIMP_OrganizationalAccronym_H" minOccurs="0"/>
                <xsd:element ref="ns2:ICRCIMP_Country_H" minOccurs="0"/>
                <xsd:element ref="ns2:ICRCIMP_DocumentType_H" minOccurs="0"/>
                <xsd:element ref="ns2:ICRCIMP_IHT_H" minOccurs="0"/>
                <xsd:element ref="ns2:ICRCIMP_BusinessFunction_H" minOccurs="0"/>
                <xsd:element ref="ns4:ICRCIMP_TargetPopulation_H" minOccurs="0"/>
                <xsd:element ref="ns2:ICRCIMP_Topic_H" minOccurs="0"/>
                <xsd:element ref="ns4:ICRCIMP_Programme_H" minOccurs="0"/>
                <xsd:element ref="ns4:ICRCIMP_FirstAdministrativeLevel_H" minOccurs="0"/>
                <xsd:element ref="ns2:a63ca358a95044b184bc54c1de18979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16" nillable="true" ma:displayName="Rating (0-5)" ma:decimals="2" ma:description="Average value of all the ratings that have been submitted" ma:hidden="true" ma:internalName="AverageRating" ma:readOnly="false">
      <xsd:simpleType>
        <xsd:restriction base="dms:Number"/>
      </xsd:simpleType>
    </xsd:element>
    <xsd:element name="RatingCount" ma:index="17" nillable="true" ma:displayName="Number of Ratings" ma:decimals="0" ma:description="Number of ratings submitted" ma:hidden="true" ma:internalName="RatingCount"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ce1ac337-a9fe-4006-95ee-8449530d0347" elementFormDefault="qualified">
    <xsd:import namespace="http://schemas.microsoft.com/office/2006/documentManagement/types"/>
    <xsd:import namespace="http://schemas.microsoft.com/office/infopath/2007/PartnerControls"/>
    <xsd:element name="ICRCIMP_IsFocus" ma:index="5" nillable="true" ma:displayName="Is Key Document" ma:default="0" ma:internalName="ICRCIMP_IsFocus">
      <xsd:simpleType>
        <xsd:restriction base="dms:Boolean"/>
      </xsd:simpleType>
    </xsd:element>
    <xsd:element name="ICRCIMP_IsRecord" ma:index="12" nillable="true" ma:displayName="Is Record" ma:default="0" ma:internalName="ICRCIMP_IsRecord">
      <xsd:simpleType>
        <xsd:restriction base="dms:Boolean"/>
      </xsd:simpleType>
    </xsd:element>
    <xsd:element name="ICRCIMP_RMIdentifier" ma:index="13" nillable="true" ma:displayName="RM Identifier" ma:hidden="true" ma:internalName="ICRCIMP_RMIdentifier" ma:readOnly="false">
      <xsd:simpleType>
        <xsd:restriction base="dms:Text"/>
      </xsd:simpleType>
    </xsd:element>
    <xsd:element name="ICRCIMP_RMTransfer" ma:index="15" nillable="true" ma:displayName="RM Transfer" ma:format="Image" ma:hidden="true" ma:internalName="ICRCIMP_RMTransfer"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ICRCIMP_RMUnitInCharge_H" ma:index="25" nillable="true" ma:taxonomy="true" ma:internalName="ICRCIMP_RMUnitInCharge_H" ma:taxonomyFieldName="ICRCIMP_RMUnitInCharge" ma:displayName="RM Unit In Charge" ma:readOnly="false" ma:default="" ma:fieldId="{6e3f7d82-bb30-4acf-bd11-eef511e2f6ff}" ma:sspId="ab0fa9d1-5a5a-4c9b-9c24-b67ffc5bb60f" ma:termSetId="9e1982ce-954c-4bc3-b476-a56a519943c0" ma:anchorId="63380a77-9e03-450d-9a07-fe8456eb1d4e" ma:open="false" ma:isKeyword="false">
      <xsd:complexType>
        <xsd:sequence>
          <xsd:element ref="pc:Terms" minOccurs="0" maxOccurs="1"/>
        </xsd:sequence>
      </xsd:complexType>
    </xsd:element>
    <xsd:element name="ICRCIMP_Keyword_H" ma:index="29" nillable="true" ma:taxonomy="true" ma:internalName="ICRCIMP_Keyword_H" ma:taxonomyFieldName="ICRCIMP_Keyword" ma:displayName="Keyword" ma:readOnly="false" ma:default="" ma:fieldId="{f27af7a6-d078-4508-aeeb-bc60d2b2a9c2}" ma:taxonomyMulti="true" ma:sspId="ab0fa9d1-5a5a-4c9b-9c24-b67ffc5bb60f" ma:termSetId="9e1982ce-954c-4bc3-b476-a56a519943c0" ma:anchorId="dc16195f-09ad-42a4-9fc8-901be5812cbf" ma:open="false" ma:isKeyword="false">
      <xsd:complexType>
        <xsd:sequence>
          <xsd:element ref="pc:Terms" minOccurs="0" maxOccurs="1"/>
        </xsd:sequence>
      </xsd:complexType>
    </xsd:element>
    <xsd:element name="ICRCIMP_OrganizationalAccronym_H" ma:index="31" nillable="true" ma:taxonomy="true" ma:internalName="ICRCIMP_OrganizationalAccronym_H" ma:taxonomyFieldName="ICRCIMP_OrganizationalAccronym" ma:displayName="Organizational Acronym" ma:readOnly="false" ma:default="" ma:fieldId="{7ccf5c89-e992-4c56-8c3d-f080454b7083}" ma:sspId="ab0fa9d1-5a5a-4c9b-9c24-b67ffc5bb60f" ma:termSetId="9e1982ce-954c-4bc3-b476-a56a519943c0" ma:anchorId="63380a77-9e03-450d-9a07-fe8456eb1d4e" ma:open="false" ma:isKeyword="false">
      <xsd:complexType>
        <xsd:sequence>
          <xsd:element ref="pc:Terms" minOccurs="0" maxOccurs="1"/>
        </xsd:sequence>
      </xsd:complexType>
    </xsd:element>
    <xsd:element name="ICRCIMP_Country_H" ma:index="32" nillable="true" ma:taxonomy="true" ma:internalName="ICRCIMP_Country_H" ma:taxonomyFieldName="ICRCIMP_Country" ma:displayName="Country" ma:readOnly="false" ma:default="" ma:fieldId="{43c356ae-dbf9-4781-9db5-36f4e2c43aa5}" ma:taxonomyMulti="true" ma:sspId="ab0fa9d1-5a5a-4c9b-9c24-b67ffc5bb60f" ma:termSetId="9e1982ce-954c-4bc3-b476-a56a519943c0" ma:anchorId="ef6172f5-22a7-44c1-85b4-1009e07f4347" ma:open="false" ma:isKeyword="false">
      <xsd:complexType>
        <xsd:sequence>
          <xsd:element ref="pc:Terms" minOccurs="0" maxOccurs="1"/>
        </xsd:sequence>
      </xsd:complexType>
    </xsd:element>
    <xsd:element name="ICRCIMP_DocumentType_H" ma:index="33" nillable="true" ma:taxonomy="true" ma:internalName="ICRCIMP_DocumentType_H" ma:taxonomyFieldName="ICRCIMP_DocumentType" ma:displayName="Document Type" ma:readOnly="false" ma:default="" ma:fieldId="{be9838ba-4f15-4a58-a832-ef14848e4da7}" ma:sspId="ab0fa9d1-5a5a-4c9b-9c24-b67ffc5bb60f" ma:termSetId="9e1982ce-954c-4bc3-b476-a56a519943c0" ma:anchorId="d4aee717-125d-40b5-a4ac-9555539d892b" ma:open="false" ma:isKeyword="false">
      <xsd:complexType>
        <xsd:sequence>
          <xsd:element ref="pc:Terms" minOccurs="0" maxOccurs="1"/>
        </xsd:sequence>
      </xsd:complexType>
    </xsd:element>
    <xsd:element name="ICRCIMP_IHT_H" ma:index="34" nillable="true" ma:taxonomy="true" ma:internalName="ICRCIMP_IHT_H" ma:taxonomyFieldName="ICRCIMP_IHT" ma:displayName="IHT" ma:readOnly="false" ma:default="3;#Internal|23eb6094-56fc-4ad4-8ae2-cf1575a694f0" ma:fieldId="{065c2617-21f6-47e4-87f5-3c0378fecd5d}" ma:sspId="ab0fa9d1-5a5a-4c9b-9c24-b67ffc5bb60f" ma:termSetId="9e1982ce-954c-4bc3-b476-a56a519943c0" ma:anchorId="b0b0a92e-8599-45de-9f88-f18d1883a95e" ma:open="false" ma:isKeyword="false">
      <xsd:complexType>
        <xsd:sequence>
          <xsd:element ref="pc:Terms" minOccurs="0" maxOccurs="1"/>
        </xsd:sequence>
      </xsd:complexType>
    </xsd:element>
    <xsd:element name="ICRCIMP_BusinessFunction_H" ma:index="35" nillable="true" ma:taxonomy="true" ma:internalName="ICRCIMP_BusinessFunction_H" ma:taxonomyFieldName="ICRCIMP_BusinessFunction" ma:displayName="Business Function" ma:readOnly="false" ma:default="" ma:fieldId="{135f9e93-e411-4f51-a3e4-c80a6701173e}" ma:sspId="ab0fa9d1-5a5a-4c9b-9c24-b67ffc5bb60f" ma:termSetId="9e1982ce-954c-4bc3-b476-a56a519943c0" ma:anchorId="1f494b62-34d6-4855-af7c-08b76e795dc3" ma:open="false" ma:isKeyword="false">
      <xsd:complexType>
        <xsd:sequence>
          <xsd:element ref="pc:Terms" minOccurs="0" maxOccurs="1"/>
        </xsd:sequence>
      </xsd:complexType>
    </xsd:element>
    <xsd:element name="ICRCIMP_Topic_H" ma:index="39" nillable="true" ma:taxonomy="true" ma:internalName="ICRCIMP_Topic_H" ma:taxonomyFieldName="ICRCIMP_Topic" ma:displayName="Key Issue" ma:readOnly="false" ma:default="" ma:fieldId="{3c075bcb-7e07-4d9c-acf9-7529be614bbf}" ma:taxonomyMulti="true" ma:sspId="ab0fa9d1-5a5a-4c9b-9c24-b67ffc5bb60f" ma:termSetId="9e1982ce-954c-4bc3-b476-a56a519943c0" ma:anchorId="a8ad2310-98ac-4bbe-9c4d-0a57da7951af" ma:open="false" ma:isKeyword="false">
      <xsd:complexType>
        <xsd:sequence>
          <xsd:element ref="pc:Terms" minOccurs="0" maxOccurs="1"/>
        </xsd:sequence>
      </xsd:complexType>
    </xsd:element>
    <xsd:element name="a63ca358a95044b184bc54c1de18979b" ma:index="43" nillable="true" ma:taxonomy="true" ma:internalName="a63ca358a95044b184bc54c1de18979b" ma:taxonomyFieldName="ICRCIMP_RBMCycle1" ma:displayName="RBM Cycle" ma:fieldId="{a63ca358-a950-44b1-84bc-54c1de18979b}" ma:sspId="ab0fa9d1-5a5a-4c9b-9c24-b67ffc5bb60f" ma:termSetId="9e1982ce-954c-4bc3-b476-a56a519943c0" ma:anchorId="e059ebd6-b2ec-459b-a611-3f933746cfd2"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8a2af44-4b8d-404b-a8bd-4186350a523c" elementFormDefault="qualified">
    <xsd:import namespace="http://schemas.microsoft.com/office/2006/documentManagement/types"/>
    <xsd:import namespace="http://schemas.microsoft.com/office/infopath/2007/PartnerControls"/>
    <xsd:element name="IsIntranet" ma:index="6" nillable="true" ma:displayName="Is Intranet" ma:default="0" ma:internalName="IsIntranet">
      <xsd:simpleType>
        <xsd:restriction base="dms:Boolean"/>
      </xsd:simpleType>
    </xsd:element>
    <xsd:element name="Period_x0020_start" ma:index="10" nillable="true" ma:displayName="Period start" ma:format="DateOnly" ma:internalName="Period_x0020_start">
      <xsd:simpleType>
        <xsd:restriction base="dms:DateTime"/>
      </xsd:simpleType>
    </xsd:element>
    <xsd:element name="Period_x0020_end" ma:index="11" nillable="true" ma:displayName="Period end" ma:format="DateOnly" ma:internalName="Period_x0020_end">
      <xsd:simpleType>
        <xsd:restriction base="dms:DateTime"/>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TaxCatchAll" ma:index="26" nillable="true" ma:displayName="Taxonomy Catch All Column" ma:hidden="true" ma:list="{fa63b5fe-cc9f-43a0-84fc-f64e3571ed32}" ma:internalName="TaxCatchAll" ma:showField="CatchAllData" ma:web="ce1ac337-a9fe-4006-95ee-8449530d0347">
      <xsd:complexType>
        <xsd:complexContent>
          <xsd:extension base="dms:MultiChoiceLookup">
            <xsd:sequence>
              <xsd:element name="Value" type="dms:Lookup" maxOccurs="unbounded" minOccurs="0" nillable="true"/>
            </xsd:sequence>
          </xsd:extension>
        </xsd:complexContent>
      </xsd:complexType>
    </xsd:element>
    <xsd:element name="TaxCatchAllLabel" ma:index="27" nillable="true" ma:displayName="Taxonomy Catch All Column1" ma:hidden="true" ma:list="{fa63b5fe-cc9f-43a0-84fc-f64e3571ed32}" ma:internalName="TaxCatchAllLabel" ma:readOnly="true" ma:showField="CatchAllDataLabel" ma:web="ce1ac337-a9fe-4006-95ee-8449530d0347">
      <xsd:complexType>
        <xsd:complexContent>
          <xsd:extension base="dms:MultiChoiceLookup">
            <xsd:sequence>
              <xsd:element name="Value" type="dms:Lookup" maxOccurs="unbounded" minOccurs="0" nillable="true"/>
            </xsd:sequence>
          </xsd:extension>
        </xsd:complexContent>
      </xsd:complexType>
    </xsd:element>
    <xsd:element name="_dlc_DocIdPersistId" ma:index="28" nillable="true" ma:displayName="Persist ID" ma:description="Keep ID on add." ma:hidden="true" ma:internalName="_dlc_DocIdPersistId" ma:readOnly="true">
      <xsd:simpleType>
        <xsd:restriction base="dms:Boolean"/>
      </xsd:simpleType>
    </xsd:element>
    <xsd:element name="_dlc_DocId" ma:index="30" nillable="true" ma:displayName="Document ID Value" ma:description="The value of the document ID assigned to this item."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7c8cca6-bf04-48cc-b3f7-e260606bbed7" elementFormDefault="qualified">
    <xsd:import namespace="http://schemas.microsoft.com/office/2006/documentManagement/types"/>
    <xsd:import namespace="http://schemas.microsoft.com/office/infopath/2007/PartnerControls"/>
    <xsd:element name="ICRCIMP_TargetPopulation_H" ma:index="38" nillable="true" ma:taxonomy="true" ma:internalName="ICRCIMP_TargetPopulation_H" ma:taxonomyFieldName="ICRCIMP_TargetPopulation" ma:displayName="Target Population" ma:readOnly="false" ma:fieldId="{428c71f3-5a54-49cd-a0b7-cd93cd21ce98}" ma:taxonomyMulti="true" ma:sspId="ab0fa9d1-5a5a-4c9b-9c24-b67ffc5bb60f" ma:termSetId="9e1982ce-954c-4bc3-b476-a56a519943c0" ma:anchorId="c49721fa-a4cc-4680-b214-cd6b13d85ba9" ma:open="false" ma:isKeyword="false">
      <xsd:complexType>
        <xsd:sequence>
          <xsd:element ref="pc:Terms" minOccurs="0" maxOccurs="1"/>
        </xsd:sequence>
      </xsd:complexType>
    </xsd:element>
    <xsd:element name="ICRCIMP_Programme_H" ma:index="40" nillable="true" ma:taxonomy="true" ma:internalName="ICRCIMP_Programme_H" ma:taxonomyFieldName="ICRCIMP_Programme" ma:displayName="Programme" ma:readOnly="false" ma:default="" ma:fieldId="{7ec0e2e0-bb0f-4adb-afc9-bc92f2871df5}" ma:sspId="ab0fa9d1-5a5a-4c9b-9c24-b67ffc5bb60f" ma:termSetId="9e1982ce-954c-4bc3-b476-a56a519943c0" ma:anchorId="d35962a0-84db-4b12-9bef-7a702286b8e5" ma:open="false" ma:isKeyword="false">
      <xsd:complexType>
        <xsd:sequence>
          <xsd:element ref="pc:Terms" minOccurs="0" maxOccurs="1"/>
        </xsd:sequence>
      </xsd:complexType>
    </xsd:element>
    <xsd:element name="ICRCIMP_FirstAdministrativeLevel_H" ma:index="42" nillable="true" ma:taxonomy="true" ma:internalName="ICRCIMP_FirstAdministrativeLevel_H" ma:taxonomyFieldName="ICRCIMP_FirstAdministrativeLevel" ma:displayName="1st Administrative Level" ma:readOnly="false" ma:fieldId="{4dcf95e0-8374-4ab3-b119-331366651696}" ma:taxonomyMulti="true" ma:sspId="ab0fa9d1-5a5a-4c9b-9c24-b67ffc5bb60f" ma:termSetId="9e1982ce-954c-4bc3-b476-a56a519943c0" ma:anchorId="26d4bcc4-f6f1-4a61-b8fa-cc4b9d6e2ace"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Content Type"/>
        <xsd:element ref="dc:title" minOccurs="0" maxOccurs="1" ma:index="1" ma:displayName="Summary"/>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4A90E4-BFEA-4527-AFA0-7D1CB2563B6E}">
  <ds:schemaRefs>
    <ds:schemaRef ds:uri="Microsoft.SharePoint.Taxonomy.ContentTypeSync"/>
  </ds:schemaRefs>
</ds:datastoreItem>
</file>

<file path=customXml/itemProps2.xml><?xml version="1.0" encoding="utf-8"?>
<ds:datastoreItem xmlns:ds="http://schemas.openxmlformats.org/officeDocument/2006/customXml" ds:itemID="{5B18D38A-2D5E-49A6-80FD-FFE26EDBEE39}">
  <ds:schemaRefs>
    <ds:schemaRef ds:uri="http://schemas.microsoft.com/sharepoint/events"/>
  </ds:schemaRefs>
</ds:datastoreItem>
</file>

<file path=customXml/itemProps3.xml><?xml version="1.0" encoding="utf-8"?>
<ds:datastoreItem xmlns:ds="http://schemas.openxmlformats.org/officeDocument/2006/customXml" ds:itemID="{6831E1A3-C0F8-4EEF-B732-6C6EAD450559}">
  <ds:schemaRefs>
    <ds:schemaRef ds:uri="http://www.w3.org/XML/1998/namespace"/>
    <ds:schemaRef ds:uri="http://purl.org/dc/dcmitype/"/>
    <ds:schemaRef ds:uri="http://purl.org/dc/elements/1.1/"/>
    <ds:schemaRef ds:uri="http://schemas.microsoft.com/office/2006/documentManagement/types"/>
    <ds:schemaRef ds:uri="http://purl.org/dc/terms/"/>
    <ds:schemaRef ds:uri="http://schemas.microsoft.com/office/2006/metadata/properties"/>
    <ds:schemaRef ds:uri="http://schemas.microsoft.com/sharepoint/v3"/>
    <ds:schemaRef ds:uri="a8a2af44-4b8d-404b-a8bd-4186350a523c"/>
    <ds:schemaRef ds:uri="ce1ac337-a9fe-4006-95ee-8449530d0347"/>
    <ds:schemaRef ds:uri="http://schemas.microsoft.com/office/infopath/2007/PartnerControls"/>
    <ds:schemaRef ds:uri="http://schemas.openxmlformats.org/package/2006/metadata/core-properties"/>
    <ds:schemaRef ds:uri="07c8cca6-bf04-48cc-b3f7-e260606bbed7"/>
  </ds:schemaRefs>
</ds:datastoreItem>
</file>

<file path=customXml/itemProps4.xml><?xml version="1.0" encoding="utf-8"?>
<ds:datastoreItem xmlns:ds="http://schemas.openxmlformats.org/officeDocument/2006/customXml" ds:itemID="{CB766D1B-7C18-4F56-84C2-69594D30EF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1ac337-a9fe-4006-95ee-8449530d0347"/>
    <ds:schemaRef ds:uri="a8a2af44-4b8d-404b-a8bd-4186350a523c"/>
    <ds:schemaRef ds:uri="07c8cca6-bf04-48cc-b3f7-e260606bbe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731BAA47-571E-4643-BF45-604B30D9B5E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Ceeldheere WSS_Tender Docs</vt:lpstr>
    </vt:vector>
  </TitlesOfParts>
  <Manager/>
  <Company>Grizli777</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Luca DENTONE</dc:creator>
  <cp:keywords/>
  <dc:description/>
  <cp:lastModifiedBy>Fredrick Gemo</cp:lastModifiedBy>
  <cp:revision/>
  <dcterms:created xsi:type="dcterms:W3CDTF">2008-10-18T00:30:04Z</dcterms:created>
  <dcterms:modified xsi:type="dcterms:W3CDTF">2025-02-10T09:09:46Z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0x010100F306B2604BE44180B8B82333BE64DF4E005A5CBB6C53404A16AAEA5338BA523999006F54E535113A894DA23707D10C0FA733</vt:lpwstr>
  </property>
  <property fmtid="{D5CDD505-2E9C-101B-9397-08002B2CF9AE}" pid="3" name="ICRCIMP_RMUnitInCharge">
    <vt:lpwstr>71;#MOG_WatHab|57c1d403-33b7-4059-b9bf-99ce19194e3b</vt:lpwstr>
  </property>
  <property fmtid="{D5CDD505-2E9C-101B-9397-08002B2CF9AE}" pid="4" name="ICRCIMP_ManageAccess">
    <vt:bool>false</vt:bool>
  </property>
  <property fmtid="{D5CDD505-2E9C-101B-9397-08002B2CF9AE}" pid="5" name="_dlc_DocIdItemGuid">
    <vt:lpwstr>aba67768-6767-4baf-acc7-a57d5af1327f</vt:lpwstr>
  </property>
  <property fmtid="{D5CDD505-2E9C-101B-9397-08002B2CF9AE}" pid="6" name="ICRCIMP_IHT">
    <vt:lpwstr>3;#Internal|23eb6094-56fc-4ad4-8ae2-cf1575a694f0</vt:lpwstr>
  </property>
  <property fmtid="{D5CDD505-2E9C-101B-9397-08002B2CF9AE}" pid="7" name="ICRCIMP_Programme">
    <vt:lpwstr/>
  </property>
  <property fmtid="{D5CDD505-2E9C-101B-9397-08002B2CF9AE}" pid="8" name="ICRCIMP_RBMCycle1">
    <vt:lpwstr/>
  </property>
  <property fmtid="{D5CDD505-2E9C-101B-9397-08002B2CF9AE}" pid="9" name="ICRCIMP_Country">
    <vt:lpwstr>2;#Somalia|f428a8f8-b603-42a5-874c-495b976b0445</vt:lpwstr>
  </property>
  <property fmtid="{D5CDD505-2E9C-101B-9397-08002B2CF9AE}" pid="10" name="ICRCIMP_Topic">
    <vt:lpwstr/>
  </property>
  <property fmtid="{D5CDD505-2E9C-101B-9397-08002B2CF9AE}" pid="11" name="ICRCIMP_OrganizationalAccronym">
    <vt:lpwstr>12;#SOK_WatHab|92f19032-4ba7-467c-9d29-0f21df0f5459</vt:lpwstr>
  </property>
  <property fmtid="{D5CDD505-2E9C-101B-9397-08002B2CF9AE}" pid="12" name="ICRCIMP_DocumentType">
    <vt:lpwstr/>
  </property>
  <property fmtid="{D5CDD505-2E9C-101B-9397-08002B2CF9AE}" pid="13" name="ICRCIMP_FirstAdministrativeLevel">
    <vt:lpwstr/>
  </property>
  <property fmtid="{D5CDD505-2E9C-101B-9397-08002B2CF9AE}" pid="14" name="ICRCIMP_TargetPopulation">
    <vt:lpwstr>91;#CV_GEN|0b3d4cd2-c658-4d60-9feb-71dc09c63823</vt:lpwstr>
  </property>
  <property fmtid="{D5CDD505-2E9C-101B-9397-08002B2CF9AE}" pid="15" name="ICRCIMP_Keyword">
    <vt:lpwstr/>
  </property>
  <property fmtid="{D5CDD505-2E9C-101B-9397-08002B2CF9AE}" pid="16" name="ICRCIMP_BusinessFunction">
    <vt:lpwstr>58;#Assistance|9015aaae-65d7-4217-8889-581aaffe05a3</vt:lpwstr>
  </property>
  <property fmtid="{D5CDD505-2E9C-101B-9397-08002B2CF9AE}" pid="17" name="_docset_NoMedatataSyncRequired">
    <vt:lpwstr>False</vt:lpwstr>
  </property>
  <property fmtid="{D5CDD505-2E9C-101B-9397-08002B2CF9AE}" pid="18" name="ICRCIMP_OrganizationalUnit">
    <vt:lpwstr/>
  </property>
  <property fmtid="{D5CDD505-2E9C-101B-9397-08002B2CF9AE}" pid="19" name="ICRCIMP_Site_H">
    <vt:lpwstr/>
  </property>
  <property fmtid="{D5CDD505-2E9C-101B-9397-08002B2CF9AE}" pid="20" name="ICRCIMP_Site">
    <vt:lpwstr/>
  </property>
  <property fmtid="{D5CDD505-2E9C-101B-9397-08002B2CF9AE}" pid="21" name="ICRCIMP_OrganizationalUnit_H">
    <vt:lpwstr/>
  </property>
</Properties>
</file>