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FredrickGemo\Desktop\SOWASDIP 2025\Galmudug\Sanka Borehole\"/>
    </mc:Choice>
  </mc:AlternateContent>
  <xr:revisionPtr revIDLastSave="0" documentId="13_ncr:1_{139DCE5A-9A97-47B3-8D09-A876E127AD91}" xr6:coauthVersionLast="47" xr6:coauthVersionMax="47" xr10:uidLastSave="{00000000-0000-0000-0000-000000000000}"/>
  <bookViews>
    <workbookView xWindow="-110" yWindow="-110" windowWidth="19420" windowHeight="10300" xr2:uid="{760AC589-BA26-430A-BE46-6583B3937CAB}"/>
  </bookViews>
  <sheets>
    <sheet name="Sanka_Cadaado BH_Tender Docs" sheetId="1" r:id="rId1"/>
  </sheets>
  <definedNames>
    <definedName name="_xlnm.Print_Area" localSheetId="0">'Sanka_Cadaado BH_Tender Docs'!$A$1:$F$259</definedName>
    <definedName name="_xlnm.Print_Titles" localSheetId="0">'Sanka_Cadaado BH_Tender Docs'!$3:$3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c r="A11" i="1"/>
  <c r="A12" i="1"/>
  <c r="D12" i="1"/>
  <c r="A32" i="1"/>
  <c r="A33" i="1"/>
  <c r="A34" i="1" s="1"/>
  <c r="A35" i="1" s="1"/>
  <c r="A36" i="1" s="1"/>
  <c r="A37" i="1" s="1"/>
  <c r="A38" i="1" s="1"/>
  <c r="A39" i="1" s="1"/>
  <c r="A43" i="1"/>
  <c r="A44" i="1"/>
  <c r="A45" i="1" s="1"/>
  <c r="A46" i="1" s="1"/>
  <c r="A47" i="1" s="1"/>
  <c r="A48" i="1" s="1"/>
  <c r="A49" i="1" s="1"/>
  <c r="A50" i="1" s="1"/>
  <c r="A54" i="1"/>
  <c r="A55" i="1"/>
  <c r="A56" i="1" s="1"/>
  <c r="A57" i="1" s="1"/>
  <c r="A58" i="1" s="1"/>
  <c r="A59" i="1" s="1"/>
  <c r="A60" i="1" s="1"/>
  <c r="F70" i="1"/>
  <c r="A77" i="1"/>
  <c r="A78" i="1"/>
  <c r="A79" i="1" s="1"/>
  <c r="A80" i="1" s="1"/>
  <c r="A81" i="1" s="1"/>
  <c r="A82" i="1" s="1"/>
  <c r="A83" i="1" s="1"/>
  <c r="A84" i="1" s="1"/>
  <c r="A85" i="1" s="1"/>
  <c r="A199" i="1"/>
  <c r="A200" i="1" s="1"/>
  <c r="A201" i="1" s="1"/>
  <c r="A202" i="1" s="1"/>
  <c r="A203" i="1" s="1"/>
  <c r="A204" i="1" s="1"/>
  <c r="A205" i="1" s="1"/>
  <c r="A206" i="1" s="1"/>
  <c r="D213" i="1"/>
  <c r="D215" i="1"/>
  <c r="D217" i="1"/>
  <c r="D219" i="1"/>
  <c r="D220" i="1"/>
</calcChain>
</file>

<file path=xl/sharedStrings.xml><?xml version="1.0" encoding="utf-8"?>
<sst xmlns="http://schemas.openxmlformats.org/spreadsheetml/2006/main" count="513" uniqueCount="334">
  <si>
    <t>Stamp:</t>
  </si>
  <si>
    <t>Date: ……………………………………………………………………………………………………</t>
  </si>
  <si>
    <t>Tel No: ………………………………………………………………………………………….........</t>
  </si>
  <si>
    <t>Address: …………………………………………………………………………………….............</t>
  </si>
  <si>
    <t>Signature: …………………………………………………………………………………….............</t>
  </si>
  <si>
    <t>GRAND TOTALS</t>
  </si>
  <si>
    <t>Bill No 7: PIPING WORKS - 2,000 METRES</t>
  </si>
  <si>
    <t>Bill No 6: WATER KIOSK</t>
  </si>
  <si>
    <t>Bill No 5: SOLAR POWER SUPPLY SYSTEM</t>
  </si>
  <si>
    <t>Bill No 4: GENERATOR ROOM</t>
  </si>
  <si>
    <t>Bill No 3: ANIMAL WATERING TROUGHS</t>
  </si>
  <si>
    <t>Bill No 2: SUBMERSIBLE PUMP AND BH PIPES</t>
  </si>
  <si>
    <t xml:space="preserve">Bill No 1: ELEVATED WATER STORAGE TANKS (50M3) </t>
  </si>
  <si>
    <t>Total Bid Cost
(US$)</t>
  </si>
  <si>
    <t>Qty</t>
  </si>
  <si>
    <t xml:space="preserve">  COST SUMMARY SANKA BH WSS REHAB</t>
  </si>
  <si>
    <t>No</t>
  </si>
  <si>
    <t>Total Cost -Bill No. 7 _ Piping Works</t>
  </si>
  <si>
    <t>Pcs</t>
  </si>
  <si>
    <t>Supply of all the fittings including elbows, tees, unions, gate valves, flow meters etc</t>
  </si>
  <si>
    <t>Supply of 2 inch HPDE pressure pipes for supplying water from tank to the water kiosks</t>
  </si>
  <si>
    <t>Supply of pipes, fittings &amp; other items</t>
  </si>
  <si>
    <t>Sum</t>
  </si>
  <si>
    <t xml:space="preserve">Testing the system </t>
  </si>
  <si>
    <t>Construction of chamber control Box (50x50x50cm)</t>
  </si>
  <si>
    <t>LS</t>
  </si>
  <si>
    <t>Demarcation and layouts preparation</t>
  </si>
  <si>
    <t>M.L.</t>
  </si>
  <si>
    <t>Refill the pipeline trench with duly compacted soil free of relicts of excavation</t>
  </si>
  <si>
    <t>Install 2" HPDE pressure pipes including all necessary fittings from borehole to the kiosks and troughs, installed over a sand bed 7 cm thick and covered with sand for a minimum thickness of 10 cm.</t>
  </si>
  <si>
    <t>m3</t>
  </si>
  <si>
    <t>Excavation of a trench (0.4m wide x 0.5m deep) for a total length of 2000m from borehole to the water kiosk and animal troughs</t>
  </si>
  <si>
    <t xml:space="preserve">Trench excavation and pipe laying </t>
  </si>
  <si>
    <t xml:space="preserve">  </t>
  </si>
  <si>
    <t>Laying Water Pipeline 2000 metres</t>
  </si>
  <si>
    <t>E</t>
  </si>
  <si>
    <t>Amount in USD</t>
  </si>
  <si>
    <t>Rate in USD</t>
  </si>
  <si>
    <t>QTY</t>
  </si>
  <si>
    <t>Unit</t>
  </si>
  <si>
    <t>Description of Work/Activity</t>
  </si>
  <si>
    <t>I/N</t>
  </si>
  <si>
    <t>PIPING WORKS - 2,000 METRES</t>
  </si>
  <si>
    <t>Bill No.7:</t>
  </si>
  <si>
    <t>Total Cost -Bill No. 6 - Water Kiosk</t>
  </si>
  <si>
    <t>Supply &amp; Install Galvanized mild steel pipes class "B" medium thickness with and including joint, curves, fittings and whatever to connect the structure to the pipe coming from the reservoir and to complete the work as per drawings or as directed by the engineers:
25mm diameter brass gate valve with wheel and head , complete with 6 water outlets and all connecting pipes.</t>
  </si>
  <si>
    <t>5.2</t>
  </si>
  <si>
    <t>m</t>
  </si>
  <si>
    <t>Supply &amp; Install Galvanized mild steel pipes class "B" medium thickness with and including joint, curves, fittings and whatever to connect the structure to the pipe coming from the reservoir and to complete the work as per drawings or as directed by the engineers:
25mm diameter inlet pipe chased through  wall 6m long with fittings (elbows, tees, etc) and whatever necessary to complete the work according to relative drawings or directed buy the engineers</t>
  </si>
  <si>
    <t>5.1</t>
  </si>
  <si>
    <t xml:space="preserve">Water Supply System </t>
  </si>
  <si>
    <t>Concrete Manhole 600mm x400mm complete with cover</t>
  </si>
  <si>
    <t>4.3</t>
  </si>
  <si>
    <t>Reinforced concrete Class M25 ( 28 DAY CUBE CHARACTERISTIC STRENGTH OF THE CONCRETE HAS TO BE  MINIMUM 25N/mm2), all works and materials (incl. Reinforcement bars) included as per TS; including formworks and all temporary and auxiliary works to have a complete work accordingly to the drawings and as directed by the engineers
Kiosk main structure</t>
  </si>
  <si>
    <t>4.2</t>
  </si>
  <si>
    <t>Mass concrete M20 (Mix Ratio 1:1.5:3, 28 DAY CUBE CHARACTERISTIC STRENGTH OF THE CONCRETE HAS TO BE  MINIMUM 20N/mm2), not reinforced; all works and materials included as per TS; including all temporary and auxiliary works., not reinforced; all works and materials included as per TS; including all temporary and auxiliary works.
100mm blinding layer under foundations</t>
  </si>
  <si>
    <t>4.1</t>
  </si>
  <si>
    <t xml:space="preserve">Concrete work </t>
  </si>
  <si>
    <t xml:space="preserve">300 mm thick approved hardcore filling spread, well rammed and compacted in 150mm layers to receive concrete surface bed </t>
  </si>
  <si>
    <t>3.1</t>
  </si>
  <si>
    <t xml:space="preserve">Filing </t>
  </si>
  <si>
    <t>Excavate for foundation strip commencing at stripped levels depth not exceeding 1.50m deep and removing surplus materials from site</t>
  </si>
  <si>
    <t>2.1</t>
  </si>
  <si>
    <t>Excavation</t>
  </si>
  <si>
    <t>Prepare site by stripping top 200 mm of soil to remove all debris including sand (if any) from site and carting away spoil</t>
  </si>
  <si>
    <t>1.1</t>
  </si>
  <si>
    <t xml:space="preserve">Site clearance </t>
  </si>
  <si>
    <t>Construction of Water Kiosks</t>
  </si>
  <si>
    <t>WATER KIOSK</t>
  </si>
  <si>
    <t>Bill No.6:</t>
  </si>
  <si>
    <t>Total Cost -Bill No. 5 _ Solar Power Supply</t>
  </si>
  <si>
    <t>Lot</t>
  </si>
  <si>
    <t>Accessories</t>
  </si>
  <si>
    <t>No.</t>
  </si>
  <si>
    <t>Supply and installation of PV Combiner 1000-125-4</t>
  </si>
  <si>
    <t>Supply and installation of PV Protect 125A</t>
  </si>
  <si>
    <t>Supply and installation of PV Disconnect Switch 1000V-40-6</t>
  </si>
  <si>
    <t>Supply and installation of PSk2-15 Controller-11kVA-D</t>
  </si>
  <si>
    <t>Supply and installation of manual change over switch to switch between solar and generator power</t>
  </si>
  <si>
    <t>Meter</t>
  </si>
  <si>
    <t>Supply and installation of Well probe sensor c/w cable for dry running protection</t>
  </si>
  <si>
    <t>Install Solar Panels and Accessories of Mono Crystalline Type No. 40 pcs which are CERTIFIED M2 SOLAR ISO-certified with Efficiency between 17 - 24%. Solar panels made of stainless steel of 8790W or input Power approx.15 kW
•	Type	450 – 78M
•	Peak Power (Pmax):	450 W
•	Max.Power Voltage (Vmp)…/ Max. Current (Imp)…10.16 A
•	Maximum System Voltage…..... 1000/1500 V
•	Power Tolerance	+/- 3%
•	Dimensions (MM)…	2180 x 996 x 35mm
Note: All Technical Data at a Standard test Condition AM=1.5, E=1000 W/M2, Tc=25 C0</t>
  </si>
  <si>
    <t xml:space="preserve">Supply and install Solar Procurement &amp; Installation </t>
  </si>
  <si>
    <t>Solar Power System</t>
  </si>
  <si>
    <t>Amount $</t>
  </si>
  <si>
    <t>Rate $</t>
  </si>
  <si>
    <t>SOLAR POWER SUPPLY SYSTEM</t>
  </si>
  <si>
    <t>Bill No.5:</t>
  </si>
  <si>
    <t>Total Cost -Bill No. 4 _ Generator Room</t>
  </si>
  <si>
    <t>Plastered surfaces</t>
  </si>
  <si>
    <t>2.6.6</t>
  </si>
  <si>
    <t>Rendered surfaces</t>
  </si>
  <si>
    <t>2.6.5</t>
  </si>
  <si>
    <t>Prepare and apply three coats plastic emulsion paint to:</t>
  </si>
  <si>
    <t>Walls and beams</t>
  </si>
  <si>
    <t>2.6.4</t>
  </si>
  <si>
    <t>12mm lime plaster: steel trowelled finish: on concrete, block work or stonework: to</t>
  </si>
  <si>
    <t>12 mm Thick mortar rendering with steel float finish to masonry and concrete surfaces</t>
  </si>
  <si>
    <t>2.6.3</t>
  </si>
  <si>
    <t>Cement and sand mortar (1:3) rendering in:</t>
  </si>
  <si>
    <t xml:space="preserve">Wall Finishes </t>
  </si>
  <si>
    <t>100 x 25mm Thick skirting to junction with floor and wall finish</t>
  </si>
  <si>
    <t>2.6.2</t>
  </si>
  <si>
    <t>30mm thick steel trowelled screed</t>
  </si>
  <si>
    <t>2.6.1</t>
  </si>
  <si>
    <t>Cement and sand mortar (1:3) in:</t>
  </si>
  <si>
    <t>Floor Finishes</t>
  </si>
  <si>
    <t xml:space="preserve">Finishes  </t>
  </si>
  <si>
    <t>Ditto windows</t>
  </si>
  <si>
    <t>2.5.6</t>
  </si>
  <si>
    <t>Prepare and apply two undercoats and one finishing coat oil paint to timber door</t>
  </si>
  <si>
    <t>2.5.5</t>
  </si>
  <si>
    <t>Precast concrete window cill size 260 x 50mm Thick sunk - weathered and throated and bedded and jointed in cement sand mortar</t>
  </si>
  <si>
    <t>2.5.4</t>
  </si>
  <si>
    <t>Grille overall size 1000x900mm high</t>
  </si>
  <si>
    <t>2.5.3</t>
  </si>
  <si>
    <t>Purpose made mild steel burglar proofing to windows; 10mm square section steel bars smooth welded together at 75mm centres both ways fixed with lugs built into walls; one coat shop primer</t>
  </si>
  <si>
    <t>In panes of various sizes</t>
  </si>
  <si>
    <t>2.5.2</t>
  </si>
  <si>
    <t xml:space="preserve">5mm thick clear sheet glass bedded in mastic </t>
  </si>
  <si>
    <t>Window overall size 1000x900mm high</t>
  </si>
  <si>
    <t>2.5.1</t>
  </si>
  <si>
    <t>Supply and Fix the following purpose made steel Lourved  windows manufactured from heavy duty standard sections primed with one coat of red oxide primer and fixing to masonry or concrete head and jambs complete with closing mechanism and other fittings.</t>
  </si>
  <si>
    <t xml:space="preserve">Windows   </t>
  </si>
  <si>
    <t>Rubber door stop (Optional)</t>
  </si>
  <si>
    <t>2.4.7</t>
  </si>
  <si>
    <t>Two lever mortice lock (Optional)</t>
  </si>
  <si>
    <t>2.4.6</t>
  </si>
  <si>
    <t>Three lever mortice lock</t>
  </si>
  <si>
    <t>2.4.5</t>
  </si>
  <si>
    <t>Pairs</t>
  </si>
  <si>
    <t>Stainless steel hinges</t>
  </si>
  <si>
    <t>2.4.4</t>
  </si>
  <si>
    <t>Supply and fix the following ironmongery to timber with matching screws</t>
  </si>
  <si>
    <t xml:space="preserve">25x15mm quadrant one labour </t>
  </si>
  <si>
    <t>2.4.3</t>
  </si>
  <si>
    <t>50x25mm architrave two labours</t>
  </si>
  <si>
    <t>2.4.2</t>
  </si>
  <si>
    <t>150x50mm frame two labours plugged screwed and pellated</t>
  </si>
  <si>
    <t>2.4.1</t>
  </si>
  <si>
    <t>Wrot cypress 1st grade</t>
  </si>
  <si>
    <t>45mm thick Match boarded timber single door, overall size 2000x 2100mm high</t>
  </si>
  <si>
    <t xml:space="preserve">Doors and Windows </t>
  </si>
  <si>
    <t>Knot prime stop and apply two undercoats and one gloss finishing coat oil paint to fascia board 200- 300 mm wide</t>
  </si>
  <si>
    <t>2.3.1</t>
  </si>
  <si>
    <t>Painting and Decorating</t>
  </si>
  <si>
    <t>26 Gauge flushing 450mm wide bent to shape tucked under roofing sheets and parapet wall</t>
  </si>
  <si>
    <t>2.2.6</t>
  </si>
  <si>
    <t>30 Gauge galvanized corrugated iron sheets fixed to timber Purlins</t>
  </si>
  <si>
    <t>2.2.5</t>
  </si>
  <si>
    <t xml:space="preserve">Roof Covering  </t>
  </si>
  <si>
    <t>50 x 50 Purlins</t>
  </si>
  <si>
    <t>2.2.4</t>
  </si>
  <si>
    <t>100mm x 50mm wall plate</t>
  </si>
  <si>
    <t>2.2.3</t>
  </si>
  <si>
    <t>l00x50mmRafters</t>
  </si>
  <si>
    <t>2.2.2</t>
  </si>
  <si>
    <t>200mm x 25mm Fascia Board</t>
  </si>
  <si>
    <t>2.2.1</t>
  </si>
  <si>
    <t>Sawn celcured cypress timber as described in:</t>
  </si>
  <si>
    <t>Roof Structure</t>
  </si>
  <si>
    <t xml:space="preserve">Roofing  </t>
  </si>
  <si>
    <t>Sides and soffits of concrete seat</t>
  </si>
  <si>
    <t>2.1.12</t>
  </si>
  <si>
    <t>Vertical sides of columns</t>
  </si>
  <si>
    <t>2.1.11</t>
  </si>
  <si>
    <t>Sides and soffits of ring beam</t>
  </si>
  <si>
    <t>2.1.10</t>
  </si>
  <si>
    <t>Sawn Formwork to:</t>
  </si>
  <si>
    <t>Mesh fabric reinforcement ref. No. A142 laid in floor slab with minimum 150 mm side allowance</t>
  </si>
  <si>
    <t>2.1.9</t>
  </si>
  <si>
    <t>Kg</t>
  </si>
  <si>
    <t>Ditto but 12mm</t>
  </si>
  <si>
    <t>2.1.8</t>
  </si>
  <si>
    <t>kg</t>
  </si>
  <si>
    <t>Ditto but 10mm</t>
  </si>
  <si>
    <t>2.1.7</t>
  </si>
  <si>
    <t>8mm Diameter high tensile reinforcement bar</t>
  </si>
  <si>
    <t>2.1.6</t>
  </si>
  <si>
    <t xml:space="preserve">Reinforcement </t>
  </si>
  <si>
    <t>100mm Thick suspended seat /bench</t>
  </si>
  <si>
    <t>2.1.5</t>
  </si>
  <si>
    <t>Columns</t>
  </si>
  <si>
    <t>2.1.4</t>
  </si>
  <si>
    <t>Ring Beam</t>
  </si>
  <si>
    <t>2.1.3</t>
  </si>
  <si>
    <t>Vibrated reinforced concrete class 25 (1:1.5:3) with 20mm maximum aggregate as described in:</t>
  </si>
  <si>
    <t>Concrete Work</t>
  </si>
  <si>
    <t>Precast concrete 600 x 300 x 50 mm Thick twice weathered and throated coping jointed and pointed in cement and sand mortar</t>
  </si>
  <si>
    <t>2.1.2</t>
  </si>
  <si>
    <t xml:space="preserve">Wall Coping </t>
  </si>
  <si>
    <t xml:space="preserve">200 Thick load bearing solid concrete block walling </t>
  </si>
  <si>
    <t>2.1.1</t>
  </si>
  <si>
    <t xml:space="preserve">Walling   </t>
  </si>
  <si>
    <t>SUPERSTRUCTURES</t>
  </si>
  <si>
    <t>Prepare and apply three coats black bituminous paint to rendered plinths externally</t>
  </si>
  <si>
    <t>1.5.2</t>
  </si>
  <si>
    <t>15mm thick cement sand rendering (1:3) to plinths</t>
  </si>
  <si>
    <t>1.5.1</t>
  </si>
  <si>
    <t xml:space="preserve">Walling </t>
  </si>
  <si>
    <t>200mm wide Bituminous felt damp-proof course</t>
  </si>
  <si>
    <t>F</t>
  </si>
  <si>
    <t>One layer 1000 gauge polythene sheet damp proof membrane under beds: 300mm laps</t>
  </si>
  <si>
    <t>300mm Thick rubble stone foundation walling in cement and sand mortar (1:3)</t>
  </si>
  <si>
    <t>D</t>
  </si>
  <si>
    <t xml:space="preserve">Formwork to edges of floor slab girth over 75mm but not exceeding 150mm </t>
  </si>
  <si>
    <t xml:space="preserve">Sawn formwork  </t>
  </si>
  <si>
    <t>1.4.2</t>
  </si>
  <si>
    <t>10 and 8mm diameter high tensile reinforcement bars</t>
  </si>
  <si>
    <t>1.4.1</t>
  </si>
  <si>
    <t xml:space="preserve">Reinforcement  </t>
  </si>
  <si>
    <t>100mm thick floor slab with surface steel trowelled smooth</t>
  </si>
  <si>
    <t>Strip foundation</t>
  </si>
  <si>
    <t>Reinforced Concrete class 25</t>
  </si>
  <si>
    <t xml:space="preserve">Concrete work  </t>
  </si>
  <si>
    <t>Treat hardcore surface with approved insecticide</t>
  </si>
  <si>
    <t>1.3.3</t>
  </si>
  <si>
    <t>50mm blinding layer on hardcore surfaces</t>
  </si>
  <si>
    <t>1.3.2</t>
  </si>
  <si>
    <t>50mm blinding layer under foundations</t>
  </si>
  <si>
    <t>1.3.1</t>
  </si>
  <si>
    <t>Insitu concrete: class 15: mix 1:3:6</t>
  </si>
  <si>
    <t>1.2.1</t>
  </si>
  <si>
    <t xml:space="preserve">Filing   </t>
  </si>
  <si>
    <t>Backfill around foundation</t>
  </si>
  <si>
    <t>1.1.6</t>
  </si>
  <si>
    <t>Remove surplus excavated material from site</t>
  </si>
  <si>
    <t>1.1.5</t>
  </si>
  <si>
    <t>Extra-over for excavation in rock</t>
  </si>
  <si>
    <t>1.1.4</t>
  </si>
  <si>
    <t>Excavate for foundation strip commencing at reduced levels depth not exceeding 1.50m deep</t>
  </si>
  <si>
    <t>1.1.3</t>
  </si>
  <si>
    <t>Excavate to reduce levels not exceeding 1.50m deep average depth 300mm</t>
  </si>
  <si>
    <t>1.1.2</t>
  </si>
  <si>
    <t>1.1.1</t>
  </si>
  <si>
    <t>Excavation including maintaining and supporting sides and keeping free from water, mud and fallen materials by bailing, pumping or otherwise</t>
  </si>
  <si>
    <t xml:space="preserve">Excavation   </t>
  </si>
  <si>
    <t xml:space="preserve">SUBSTRUCTURE </t>
  </si>
  <si>
    <t>Generator Room</t>
  </si>
  <si>
    <t>GENERATOR ROOM</t>
  </si>
  <si>
    <t>Bill No.4:</t>
  </si>
  <si>
    <t>Total Cost -Bill No. 3 _ Animal Troughs</t>
  </si>
  <si>
    <t>Sub total  2 - Animal troughs for Goats/Sheep</t>
  </si>
  <si>
    <t xml:space="preserve"> Similar Animal trough with adjusted heidhts appropriate for goats/sheep</t>
  </si>
  <si>
    <t xml:space="preserve">Construction of 1  trough for goats/sheep complete with accessories </t>
  </si>
  <si>
    <t xml:space="preserve">Sub total  1 - Animal troughs for Cattle/Camels </t>
  </si>
  <si>
    <t>unit</t>
  </si>
  <si>
    <t>Supply and fix 2'' GI pipe I with T-section and heavy-duty tape to provide the pipe for two sections of animal trough include 10m long 2'' pipe connecting to the system</t>
  </si>
  <si>
    <t>sqm</t>
  </si>
  <si>
    <t>Apply external coat of white washing and distempering</t>
  </si>
  <si>
    <t>External and internal plastering of 12mm thick cement and sand mix 1:4 with wood float finish</t>
  </si>
  <si>
    <t>50mm thick cement and sand floor screed at 1:3 mix</t>
  </si>
  <si>
    <t>cum</t>
  </si>
  <si>
    <t>Cast 10mm lean concrete for the floor slab  8m x 1.1m x 0.1m 1:3:6 mix ratio</t>
  </si>
  <si>
    <t xml:space="preserve"> 50mm thick sand blinding layer over hardcore (8 x 1.2 x0.1) </t>
  </si>
  <si>
    <t xml:space="preserve">300mm thick stone hardcore filling well compacted and levelled, (9 x 1.2 x 0.3) </t>
  </si>
  <si>
    <t xml:space="preserve">Excavation foundation basement (8m x1x 0.3) </t>
  </si>
  <si>
    <t>Site clearance, leveling and clear unnecessary materials carry away direct from the site</t>
  </si>
  <si>
    <t xml:space="preserve">Supply and Construction of 1  trough (internal dimension 8mx1mx0.60m) for cattle and camels complete with accessories </t>
  </si>
  <si>
    <t>Construction of 1 No. Camel &amp; 1 No. Goats/Sheep Watering Troughs</t>
  </si>
  <si>
    <t>C</t>
  </si>
  <si>
    <t>ANIMAL WATERING TROUGHS</t>
  </si>
  <si>
    <t>Bill No.3:</t>
  </si>
  <si>
    <t>Total Cost -Bill No. 2 _ Submersible Pump</t>
  </si>
  <si>
    <t>Provision and installation of 3'' riser main pipe for the borehole with complete fittings</t>
  </si>
  <si>
    <t>Borehole Pipes</t>
  </si>
  <si>
    <t>Submersible pump, Grundfos SP17-20 Rp2 with 11kW motor, with matching cut-off electrodes, drop cables, Control panel, all accessories included.</t>
  </si>
  <si>
    <t>Pump</t>
  </si>
  <si>
    <t>Submersible Pump &amp; Borehole Pipes</t>
  </si>
  <si>
    <t>B</t>
  </si>
  <si>
    <t>SUBMERSIBLE PUMP AND BH PIPES</t>
  </si>
  <si>
    <t>Bill No.2:</t>
  </si>
  <si>
    <t>Total Cost -Bill No. 1 _ Elevated Tank</t>
  </si>
  <si>
    <t>20mm Diameter bars, ‘U’ shaped to form steps with ends embedded into retaining wall, average length 450mm</t>
  </si>
  <si>
    <t>600x600x6mm heavy gauge steel primed metal manhole cover on slab with and including metal framing all around</t>
  </si>
  <si>
    <t>20mm diameter stop corks</t>
  </si>
  <si>
    <t>20mm diameter brass gate valve with wheel and head</t>
  </si>
  <si>
    <t>75mm diameter scour pipe Ditto</t>
  </si>
  <si>
    <t>50mm diameter overflow pipe Ditto</t>
  </si>
  <si>
    <t>50mm diameter draw off pipe Ditto</t>
  </si>
  <si>
    <t>50mm diameter inlet pipe 800mm long</t>
  </si>
  <si>
    <t>Galvanized Mild Steel pipes class "B" medium thickness with and including jointing, fittings and fixe as described</t>
  </si>
  <si>
    <t>Water Supply System</t>
  </si>
  <si>
    <t>25x25mm Bondex sealing compound</t>
  </si>
  <si>
    <t>12mm plaster to columns</t>
  </si>
  <si>
    <t>12mm plaster to beams</t>
  </si>
  <si>
    <t>12mm plaster to soffits of base slab</t>
  </si>
  <si>
    <t>12mm plaster to cover slab</t>
  </si>
  <si>
    <t xml:space="preserve">12mm plaster to external sides of wall </t>
  </si>
  <si>
    <t>15mm plaster to internal sides of wall with waterproof cement</t>
  </si>
  <si>
    <t>15mm internal plaster to cover slab with waterproof cement</t>
  </si>
  <si>
    <t>25 mm Thick screed to base slab with waterproof cement</t>
  </si>
  <si>
    <t>Finishes</t>
  </si>
  <si>
    <t>200mm wide PVC water bar</t>
  </si>
  <si>
    <t>Formwork to sides of walls</t>
  </si>
  <si>
    <t>Formwork to sides of columns</t>
  </si>
  <si>
    <t>Formwork to sofittes of cover slab</t>
  </si>
  <si>
    <t>Formwork to sofittes of base slab</t>
  </si>
  <si>
    <t>Formwork to sides and sofittes of beams</t>
  </si>
  <si>
    <t>Formwork to sides of cover slab girth over 150mm but not exceeding 225mm</t>
  </si>
  <si>
    <t>Formwork to sides of base slab girth over 150mm but not exceeding 225mm</t>
  </si>
  <si>
    <t xml:space="preserve">Formwork to sides of column bases </t>
  </si>
  <si>
    <t>Sawn formwork</t>
  </si>
  <si>
    <t>Reinforcement bars (all sizes) as shown on drawings</t>
  </si>
  <si>
    <t>Reinforcement</t>
  </si>
  <si>
    <t>200mm thick Cover slab</t>
  </si>
  <si>
    <t xml:space="preserve">200mm thick Base slab </t>
  </si>
  <si>
    <t>200mm thick Walls</t>
  </si>
  <si>
    <t>Vibrated Reinforced Concrete class 30 (1:1:2) with 20mm thick maximum aggregate size in</t>
  </si>
  <si>
    <t xml:space="preserve">Tie beam </t>
  </si>
  <si>
    <t>Vibrated Reinforced Concrete class 25 (1:1.5:3) with 20mm thick maximum aggregate size in</t>
  </si>
  <si>
    <t>Column base</t>
  </si>
  <si>
    <t>Ground beam</t>
  </si>
  <si>
    <t>50mm Thick blinding</t>
  </si>
  <si>
    <t>Mass Concrete class 15 (1:3:6) with 20mm thick maximum aggregate size in</t>
  </si>
  <si>
    <t>Concrete work</t>
  </si>
  <si>
    <t xml:space="preserve">300 mm thick approved hardcore filling spread, well rammed and compacted in 150mm layers </t>
  </si>
  <si>
    <t>Filling</t>
  </si>
  <si>
    <t>Pit excavation commencing at reduced levels depth not exceeding 1.50m deep</t>
  </si>
  <si>
    <t>Excavate trench commencing at reduced levels depth not exceeding 1.50m deep</t>
  </si>
  <si>
    <t>Prepare site by stripping top 150 mm of soil to remove all debris including sand (if any) from site and carting away spoil</t>
  </si>
  <si>
    <t>Elevated Storage Tank (50 m3)</t>
  </si>
  <si>
    <t>A</t>
  </si>
  <si>
    <t xml:space="preserve">CONSTRUCTION OF ELEVATED WATER STORAGE TANKS (50M3) </t>
  </si>
  <si>
    <t>Bill No.1:</t>
  </si>
  <si>
    <t xml:space="preserve">             Tender for the Rehabilitation of  Sanka BH Water Supply System and its related civil works, Cadaado, Galmudug State     </t>
  </si>
  <si>
    <r>
      <t>m</t>
    </r>
    <r>
      <rPr>
        <vertAlign val="superscript"/>
        <sz val="10"/>
        <rFont val="Noto Sans"/>
        <family val="2"/>
      </rPr>
      <t>2</t>
    </r>
  </si>
  <si>
    <r>
      <t>m</t>
    </r>
    <r>
      <rPr>
        <vertAlign val="superscript"/>
        <sz val="10"/>
        <rFont val="Noto Sans"/>
        <family val="2"/>
      </rPr>
      <t>3</t>
    </r>
  </si>
  <si>
    <r>
      <t>150mm RCC slab with diameter 10mm iron bars c/c 15cm on both directions 8.m</t>
    </r>
    <r>
      <rPr>
        <b/>
        <sz val="10"/>
        <color rgb="FF000000"/>
        <rFont val="Noto Sans"/>
        <family val="2"/>
      </rPr>
      <t>x</t>
    </r>
    <r>
      <rPr>
        <sz val="10"/>
        <color rgb="FF000000"/>
        <rFont val="Noto Sans"/>
        <family val="2"/>
      </rPr>
      <t>1.2m</t>
    </r>
    <r>
      <rPr>
        <b/>
        <sz val="10"/>
        <color rgb="FF000000"/>
        <rFont val="Noto Sans"/>
        <family val="2"/>
      </rPr>
      <t>x</t>
    </r>
    <r>
      <rPr>
        <sz val="10"/>
        <color rgb="FF000000"/>
        <rFont val="Noto Sans"/>
        <family val="2"/>
      </rPr>
      <t>0.20m</t>
    </r>
  </si>
  <si>
    <r>
      <t>m</t>
    </r>
    <r>
      <rPr>
        <vertAlign val="superscript"/>
        <sz val="10"/>
        <color theme="1"/>
        <rFont val="Noto Sans"/>
        <family val="2"/>
      </rPr>
      <t>2</t>
    </r>
  </si>
  <si>
    <r>
      <t>m</t>
    </r>
    <r>
      <rPr>
        <vertAlign val="superscript"/>
        <sz val="10"/>
        <color theme="1"/>
        <rFont val="Noto Sans"/>
        <family val="2"/>
      </rPr>
      <t>3</t>
    </r>
  </si>
  <si>
    <r>
      <t>8mm</t>
    </r>
    <r>
      <rPr>
        <vertAlign val="superscript"/>
        <sz val="10"/>
        <color theme="1"/>
        <rFont val="Noto Sans"/>
        <family val="2"/>
      </rPr>
      <t>2</t>
    </r>
    <r>
      <rPr>
        <sz val="10"/>
        <color theme="1"/>
        <rFont val="Noto Sans"/>
        <family val="2"/>
      </rPr>
      <t xml:space="preserve"> submersible pump 3-phase motor cable</t>
    </r>
  </si>
  <si>
    <r>
      <t>m</t>
    </r>
    <r>
      <rPr>
        <vertAlign val="superscript"/>
        <sz val="10"/>
        <color indexed="8"/>
        <rFont val="Noto Sans"/>
        <family val="2"/>
      </rPr>
      <t>2</t>
    </r>
  </si>
  <si>
    <r>
      <rPr>
        <b/>
        <sz val="10"/>
        <rFont val="Noto Sans"/>
        <family val="2"/>
      </rPr>
      <t>(CONTRACTOR)</t>
    </r>
    <r>
      <rPr>
        <sz val="10"/>
        <rFont val="Noto San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</si>
</sst>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409]* #,##0.00_);_([$$-409]* \(#,##0.00\);_([$$-409]* &quot;-&quot;??_);_(@_)"/>
    <numFmt numFmtId="166" formatCode="_(&quot;$&quot;* #,##0.00_);_(&quot;$&quot;* \(#,##0.00\);_(&quot;$&quot;* &quot;-&quot;??_);_(@_)"/>
    <numFmt numFmtId="167" formatCode="_-* #,##0_-;\-* #,##0_-;_-* &quot;-&quot;??_-;_-@_-"/>
    <numFmt numFmtId="168" formatCode="&quot;$&quot;#,##0"/>
    <numFmt numFmtId="169" formatCode="&quot;$&quot;#,##0.00"/>
    <numFmt numFmtId="170" formatCode="_(&quot;$&quot;* #,##0.0_);_(&quot;$&quot;* \(#,##0.0\);_(&quot;$&quot;* &quot;-&quot;??_);_(@_)"/>
    <numFmt numFmtId="171" formatCode="0.0"/>
  </numFmts>
  <fonts count="26" x14ac:knownFonts="1">
    <font>
      <sz val="11"/>
      <color theme="1"/>
      <name val="Aptos Narrow"/>
      <family val="2"/>
      <scheme val="minor"/>
    </font>
    <font>
      <sz val="10"/>
      <color theme="1"/>
      <name val="Noto Sans"/>
      <family val="2"/>
    </font>
    <font>
      <sz val="10"/>
      <color theme="1"/>
      <name val="Noto Sans"/>
      <family val="2"/>
    </font>
    <font>
      <b/>
      <sz val="10"/>
      <color theme="1"/>
      <name val="Noto Sans"/>
      <family val="2"/>
    </font>
    <font>
      <sz val="11"/>
      <color theme="1"/>
      <name val="Aptos Narrow"/>
      <family val="2"/>
      <scheme val="minor"/>
    </font>
    <font>
      <sz val="10"/>
      <name val="Arial"/>
      <family val="2"/>
    </font>
    <font>
      <b/>
      <sz val="12"/>
      <color indexed="64"/>
      <name val="Noto Sans"/>
      <family val="2"/>
    </font>
    <font>
      <sz val="12"/>
      <color theme="1"/>
      <name val="Noto Sans"/>
      <family val="2"/>
    </font>
    <font>
      <b/>
      <sz val="12"/>
      <name val="Noto Sans"/>
      <family val="2"/>
    </font>
    <font>
      <b/>
      <sz val="10"/>
      <color indexed="64"/>
      <name val="Noto Sans"/>
      <family val="2"/>
    </font>
    <font>
      <sz val="10"/>
      <color indexed="64"/>
      <name val="Noto Sans"/>
      <family val="2"/>
    </font>
    <font>
      <b/>
      <u/>
      <sz val="10"/>
      <name val="Noto Sans"/>
      <family val="2"/>
    </font>
    <font>
      <sz val="10"/>
      <name val="Noto Sans"/>
      <family val="2"/>
    </font>
    <font>
      <b/>
      <i/>
      <sz val="10"/>
      <name val="Noto Sans"/>
      <family val="2"/>
    </font>
    <font>
      <vertAlign val="superscript"/>
      <sz val="10"/>
      <name val="Noto Sans"/>
      <family val="2"/>
    </font>
    <font>
      <u/>
      <sz val="10"/>
      <name val="Noto Sans"/>
      <family val="2"/>
    </font>
    <font>
      <b/>
      <sz val="10"/>
      <name val="Noto Sans"/>
      <family val="2"/>
    </font>
    <font>
      <sz val="10"/>
      <color rgb="FF000000"/>
      <name val="Noto Sans"/>
      <family val="2"/>
    </font>
    <font>
      <b/>
      <sz val="10"/>
      <color rgb="FF000000"/>
      <name val="Noto Sans"/>
      <family val="2"/>
    </font>
    <font>
      <b/>
      <u/>
      <sz val="10"/>
      <color theme="1"/>
      <name val="Noto Sans"/>
      <family val="2"/>
    </font>
    <font>
      <b/>
      <i/>
      <sz val="10"/>
      <color theme="1"/>
      <name val="Noto Sans"/>
      <family val="2"/>
    </font>
    <font>
      <vertAlign val="superscript"/>
      <sz val="10"/>
      <color theme="1"/>
      <name val="Noto Sans"/>
      <family val="2"/>
    </font>
    <font>
      <u/>
      <sz val="10"/>
      <color theme="1"/>
      <name val="Noto Sans"/>
      <family val="2"/>
    </font>
    <font>
      <b/>
      <i/>
      <u/>
      <sz val="10"/>
      <color theme="1"/>
      <name val="Noto Sans"/>
      <family val="2"/>
    </font>
    <font>
      <i/>
      <u/>
      <sz val="10"/>
      <color theme="1"/>
      <name val="Noto Sans"/>
      <family val="2"/>
    </font>
    <font>
      <vertAlign val="superscript"/>
      <sz val="10"/>
      <color indexed="8"/>
      <name val="Noto Sans"/>
      <family val="2"/>
    </font>
  </fonts>
  <fills count="10">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2" tint="-9.9978637043366805E-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auto="1"/>
      </right>
      <top/>
      <bottom/>
      <diagonal/>
    </border>
    <border>
      <left style="thin">
        <color indexed="64"/>
      </left>
      <right/>
      <top/>
      <bottom/>
      <diagonal/>
    </border>
    <border>
      <left style="medium">
        <color auto="1"/>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right style="medium">
        <color auto="1"/>
      </right>
      <top style="medium">
        <color auto="1"/>
      </top>
      <bottom/>
      <diagonal/>
    </border>
    <border>
      <left/>
      <right/>
      <top style="medium">
        <color auto="1"/>
      </top>
      <bottom/>
      <diagonal/>
    </border>
    <border>
      <left style="medium">
        <color indexed="64"/>
      </left>
      <right style="thin">
        <color indexed="64"/>
      </right>
      <top style="medium">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172">
    <xf numFmtId="0" fontId="0" fillId="0" borderId="0" xfId="0"/>
    <xf numFmtId="0" fontId="7" fillId="0" borderId="0" xfId="0" applyFont="1"/>
    <xf numFmtId="0" fontId="8" fillId="7" borderId="2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0" xfId="0" applyFont="1" applyFill="1" applyBorder="1" applyAlignment="1">
      <alignment horizontal="left" vertical="center" wrapText="1"/>
    </xf>
    <xf numFmtId="0" fontId="2" fillId="0" borderId="0" xfId="0" applyFont="1"/>
    <xf numFmtId="0" fontId="9" fillId="0" borderId="20" xfId="0" applyFont="1" applyBorder="1" applyAlignment="1">
      <alignment horizontal="center" vertical="center" wrapText="1"/>
    </xf>
    <xf numFmtId="0" fontId="3" fillId="0" borderId="20" xfId="0" applyFont="1" applyBorder="1" applyAlignment="1">
      <alignment horizontal="left" vertical="center"/>
    </xf>
    <xf numFmtId="0" fontId="2" fillId="0" borderId="20" xfId="0" applyFont="1" applyBorder="1"/>
    <xf numFmtId="0" fontId="2" fillId="0" borderId="20" xfId="0" applyFont="1" applyBorder="1" applyAlignment="1">
      <alignment horizontal="center" vertical="center"/>
    </xf>
    <xf numFmtId="0" fontId="2" fillId="0" borderId="20" xfId="0" applyFont="1" applyBorder="1" applyAlignment="1">
      <alignment horizontal="center"/>
    </xf>
    <xf numFmtId="0" fontId="10"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0" xfId="0" applyFont="1" applyBorder="1" applyAlignment="1">
      <alignment wrapText="1"/>
    </xf>
    <xf numFmtId="0" fontId="12" fillId="0" borderId="20" xfId="0" applyFont="1" applyBorder="1" applyAlignment="1">
      <alignment horizontal="center" vertical="center"/>
    </xf>
    <xf numFmtId="164" fontId="12" fillId="0" borderId="20" xfId="1" applyFont="1" applyBorder="1" applyAlignment="1">
      <alignment horizontal="center" vertical="center"/>
    </xf>
    <xf numFmtId="165" fontId="12" fillId="0" borderId="20" xfId="1" applyNumberFormat="1" applyFont="1" applyBorder="1" applyAlignment="1">
      <alignment horizontal="center" vertical="center"/>
    </xf>
    <xf numFmtId="165" fontId="12" fillId="0" borderId="19" xfId="1" applyNumberFormat="1" applyFont="1" applyBorder="1" applyAlignment="1">
      <alignment horizontal="center" vertical="center"/>
    </xf>
    <xf numFmtId="0" fontId="2" fillId="0" borderId="0" xfId="0" applyFont="1" applyAlignment="1">
      <alignment horizontal="left" indent="1"/>
    </xf>
    <xf numFmtId="0" fontId="13" fillId="0" borderId="20" xfId="0" applyFont="1" applyBorder="1" applyAlignment="1">
      <alignment wrapText="1"/>
    </xf>
    <xf numFmtId="171" fontId="2" fillId="0" borderId="20" xfId="0" applyNumberFormat="1" applyFont="1" applyBorder="1" applyAlignment="1">
      <alignment horizontal="center" vertical="center"/>
    </xf>
    <xf numFmtId="0" fontId="12" fillId="0" borderId="20" xfId="0" applyFont="1" applyBorder="1" applyAlignment="1">
      <alignment wrapText="1"/>
    </xf>
    <xf numFmtId="169" fontId="2" fillId="0" borderId="20" xfId="1" applyNumberFormat="1" applyFont="1" applyBorder="1" applyAlignment="1">
      <alignment horizontal="center" vertical="center"/>
    </xf>
    <xf numFmtId="0" fontId="12" fillId="0" borderId="0" xfId="0" applyFont="1" applyAlignment="1">
      <alignment vertical="top"/>
    </xf>
    <xf numFmtId="0" fontId="12" fillId="0" borderId="0" xfId="0" applyFont="1"/>
    <xf numFmtId="2" fontId="12" fillId="0" borderId="20" xfId="0" applyNumberFormat="1" applyFont="1" applyBorder="1" applyAlignment="1">
      <alignment vertical="center"/>
    </xf>
    <xf numFmtId="0" fontId="15" fillId="0" borderId="20" xfId="0" applyFont="1" applyBorder="1" applyAlignment="1">
      <alignment wrapText="1"/>
    </xf>
    <xf numFmtId="0" fontId="12" fillId="0" borderId="20"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4" fontId="12" fillId="0" borderId="0" xfId="0" applyNumberFormat="1" applyFont="1" applyAlignment="1">
      <alignment horizontal="right" vertical="center"/>
    </xf>
    <xf numFmtId="0" fontId="2" fillId="0" borderId="20" xfId="0" applyFont="1" applyBorder="1" applyAlignment="1">
      <alignment vertical="center"/>
    </xf>
    <xf numFmtId="0" fontId="12" fillId="4" borderId="20" xfId="0" applyFont="1" applyFill="1" applyBorder="1" applyAlignment="1">
      <alignment vertical="center"/>
    </xf>
    <xf numFmtId="0" fontId="16" fillId="4" borderId="20" xfId="0" applyFont="1" applyFill="1" applyBorder="1" applyAlignment="1">
      <alignment horizontal="left" vertical="center"/>
    </xf>
    <xf numFmtId="0" fontId="12" fillId="4" borderId="20" xfId="0" applyFont="1" applyFill="1" applyBorder="1" applyAlignment="1">
      <alignment horizontal="center" vertical="center"/>
    </xf>
    <xf numFmtId="167" fontId="12" fillId="4" borderId="20" xfId="4" applyNumberFormat="1" applyFont="1" applyFill="1" applyBorder="1" applyAlignment="1">
      <alignment vertical="center"/>
    </xf>
    <xf numFmtId="167" fontId="12" fillId="4" borderId="20" xfId="4" applyNumberFormat="1" applyFont="1" applyFill="1" applyBorder="1" applyAlignment="1">
      <alignment horizontal="center" vertical="center"/>
    </xf>
    <xf numFmtId="166" fontId="16" fillId="4" borderId="20" xfId="2"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16" fillId="7" borderId="20" xfId="0" applyFont="1" applyFill="1" applyBorder="1" applyAlignment="1">
      <alignment horizontal="center" vertical="center" wrapText="1"/>
    </xf>
    <xf numFmtId="0" fontId="12" fillId="5" borderId="20" xfId="0" applyFont="1" applyFill="1" applyBorder="1" applyAlignment="1">
      <alignment vertical="center" wrapText="1"/>
    </xf>
    <xf numFmtId="169" fontId="2" fillId="0" borderId="20" xfId="0" applyNumberFormat="1" applyFont="1" applyBorder="1" applyAlignment="1">
      <alignment horizontal="center" vertical="center"/>
    </xf>
    <xf numFmtId="0" fontId="2" fillId="0" borderId="20" xfId="0" applyFont="1" applyBorder="1" applyAlignment="1">
      <alignment vertical="center" wrapText="1"/>
    </xf>
    <xf numFmtId="0" fontId="16" fillId="7" borderId="22"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23" xfId="0" applyFont="1" applyBorder="1" applyAlignment="1">
      <alignment horizontal="right" vertical="center"/>
    </xf>
    <xf numFmtId="0" fontId="2" fillId="0" borderId="24" xfId="0" applyFont="1" applyBorder="1" applyAlignment="1">
      <alignment horizontal="center" vertical="center"/>
    </xf>
    <xf numFmtId="0" fontId="17" fillId="0" borderId="20" xfId="0" applyFont="1" applyBorder="1" applyAlignment="1">
      <alignment vertical="center" wrapText="1"/>
    </xf>
    <xf numFmtId="166" fontId="12" fillId="5" borderId="23" xfId="2" applyFont="1" applyFill="1" applyBorder="1" applyAlignment="1">
      <alignment horizontal="center" vertical="center"/>
    </xf>
    <xf numFmtId="0" fontId="2" fillId="0" borderId="25" xfId="0" applyFont="1" applyBorder="1" applyAlignment="1">
      <alignment vertical="center"/>
    </xf>
    <xf numFmtId="166" fontId="13" fillId="8" borderId="20" xfId="2" applyFont="1" applyFill="1" applyBorder="1" applyAlignment="1">
      <alignment horizontal="center" vertical="center" wrapText="1"/>
    </xf>
    <xf numFmtId="166" fontId="17" fillId="0" borderId="20" xfId="0" applyNumberFormat="1" applyFont="1" applyBorder="1" applyAlignment="1">
      <alignment horizontal="center" vertical="center" wrapText="1"/>
    </xf>
    <xf numFmtId="0" fontId="2" fillId="0" borderId="7" xfId="0" applyFont="1" applyBorder="1" applyAlignment="1">
      <alignment vertical="center"/>
    </xf>
    <xf numFmtId="0" fontId="16" fillId="5" borderId="0" xfId="6" applyFont="1" applyFill="1" applyAlignment="1">
      <alignment horizontal="right" vertical="center"/>
    </xf>
    <xf numFmtId="0" fontId="16" fillId="5" borderId="0" xfId="6" applyFont="1" applyFill="1" applyAlignment="1">
      <alignment horizontal="right" vertical="top"/>
    </xf>
    <xf numFmtId="0" fontId="16" fillId="5" borderId="0" xfId="6" applyFont="1" applyFill="1" applyAlignment="1">
      <alignment horizontal="center" vertical="top"/>
    </xf>
    <xf numFmtId="166" fontId="16" fillId="5" borderId="0" xfId="2" applyFont="1" applyFill="1" applyBorder="1" applyAlignment="1">
      <alignment horizontal="center" vertical="center"/>
    </xf>
    <xf numFmtId="0" fontId="12" fillId="5" borderId="0" xfId="0" applyFont="1" applyFill="1"/>
    <xf numFmtId="0" fontId="12" fillId="0" borderId="8" xfId="0" applyFont="1" applyBorder="1" applyAlignment="1">
      <alignment horizontal="center" vertical="center"/>
    </xf>
    <xf numFmtId="0" fontId="12" fillId="0" borderId="6" xfId="0" applyFont="1" applyBorder="1" applyAlignment="1">
      <alignment wrapText="1"/>
    </xf>
    <xf numFmtId="0" fontId="12" fillId="0" borderId="8" xfId="0" applyFont="1" applyBorder="1" applyAlignment="1">
      <alignment horizontal="center"/>
    </xf>
    <xf numFmtId="169" fontId="12" fillId="0" borderId="8" xfId="1" applyNumberFormat="1" applyFont="1" applyFill="1" applyBorder="1" applyAlignment="1">
      <alignment horizontal="center"/>
    </xf>
    <xf numFmtId="0" fontId="12" fillId="0" borderId="6" xfId="0" applyFont="1" applyBorder="1"/>
    <xf numFmtId="0" fontId="12" fillId="0" borderId="6" xfId="0" applyFont="1" applyBorder="1" applyAlignment="1">
      <alignment horizontal="left" vertical="center" wrapText="1"/>
    </xf>
    <xf numFmtId="169" fontId="12" fillId="0" borderId="8" xfId="1" applyNumberFormat="1" applyFont="1" applyFill="1" applyBorder="1" applyAlignment="1">
      <alignment horizontal="center" vertical="center"/>
    </xf>
    <xf numFmtId="0" fontId="12" fillId="0" borderId="9" xfId="0" applyFont="1" applyBorder="1" applyAlignment="1">
      <alignment horizontal="center"/>
    </xf>
    <xf numFmtId="49" fontId="12" fillId="5" borderId="20" xfId="5" applyNumberFormat="1" applyFont="1" applyFill="1" applyBorder="1" applyAlignment="1">
      <alignment horizontal="center" vertical="center" wrapText="1"/>
    </xf>
    <xf numFmtId="0" fontId="2" fillId="5" borderId="20" xfId="5" applyFont="1" applyFill="1" applyBorder="1" applyAlignment="1">
      <alignment wrapText="1"/>
    </xf>
    <xf numFmtId="0" fontId="2" fillId="5" borderId="20" xfId="5" applyFont="1" applyFill="1" applyBorder="1" applyAlignment="1">
      <alignment horizontal="center" vertical="center" wrapText="1"/>
    </xf>
    <xf numFmtId="164" fontId="2" fillId="5" borderId="20" xfId="1" applyFont="1" applyFill="1" applyBorder="1" applyAlignment="1">
      <alignment horizontal="center" vertical="center" wrapText="1"/>
    </xf>
    <xf numFmtId="166" fontId="12" fillId="5" borderId="20" xfId="2" applyFont="1" applyFill="1" applyBorder="1" applyAlignment="1">
      <alignment horizontal="center" vertical="center" wrapText="1"/>
    </xf>
    <xf numFmtId="166" fontId="12" fillId="5" borderId="20" xfId="2" applyFont="1" applyFill="1" applyBorder="1" applyAlignment="1">
      <alignment vertical="center" wrapText="1"/>
    </xf>
    <xf numFmtId="0" fontId="2" fillId="5" borderId="0" xfId="0" applyFont="1" applyFill="1" applyProtection="1">
      <protection locked="0"/>
    </xf>
    <xf numFmtId="0" fontId="12" fillId="5" borderId="20" xfId="0" applyFont="1" applyFill="1" applyBorder="1" applyAlignment="1">
      <alignment horizontal="center" vertical="center"/>
    </xf>
    <xf numFmtId="164" fontId="12" fillId="5" borderId="20" xfId="1" applyFont="1" applyFill="1" applyBorder="1" applyAlignment="1">
      <alignment horizontal="center" vertical="center"/>
    </xf>
    <xf numFmtId="166" fontId="2" fillId="5" borderId="20" xfId="2" applyFont="1" applyFill="1" applyBorder="1" applyAlignment="1">
      <alignment horizontal="center" vertical="center"/>
    </xf>
    <xf numFmtId="0" fontId="2" fillId="5" borderId="20" xfId="0" applyFont="1" applyFill="1" applyBorder="1" applyAlignment="1">
      <alignment horizontal="center" vertical="center" wrapText="1"/>
    </xf>
    <xf numFmtId="0" fontId="2" fillId="5" borderId="20" xfId="5" applyFont="1" applyFill="1" applyBorder="1" applyAlignment="1">
      <alignment vertical="center" wrapText="1"/>
    </xf>
    <xf numFmtId="0" fontId="2" fillId="5" borderId="0" xfId="0" applyFont="1" applyFill="1" applyAlignment="1" applyProtection="1">
      <alignment vertical="center"/>
      <protection locked="0"/>
    </xf>
    <xf numFmtId="0" fontId="12" fillId="5" borderId="20" xfId="6" applyFont="1" applyFill="1" applyBorder="1" applyAlignment="1">
      <alignment vertical="top" wrapText="1"/>
    </xf>
    <xf numFmtId="49" fontId="2" fillId="0" borderId="0" xfId="0" applyNumberFormat="1"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164" fontId="2" fillId="0" borderId="0" xfId="1" applyFont="1" applyAlignment="1" applyProtection="1">
      <alignment horizontal="center" vertical="center"/>
      <protection locked="0"/>
    </xf>
    <xf numFmtId="166" fontId="2" fillId="0" borderId="0" xfId="2" applyFont="1" applyAlignment="1" applyProtection="1">
      <alignment horizontal="center" vertical="center"/>
      <protection locked="0"/>
    </xf>
    <xf numFmtId="166" fontId="2" fillId="0" borderId="0" xfId="2" applyFont="1" applyAlignment="1" applyProtection="1">
      <alignment vertical="center"/>
      <protection locked="0"/>
    </xf>
    <xf numFmtId="0" fontId="2" fillId="0" borderId="20" xfId="0" applyFont="1" applyBorder="1" applyAlignment="1">
      <alignment horizontal="center" vertical="center" wrapText="1"/>
    </xf>
    <xf numFmtId="0" fontId="17" fillId="5" borderId="20" xfId="0" applyFont="1" applyFill="1" applyBorder="1" applyAlignment="1">
      <alignment vertical="center" wrapText="1"/>
    </xf>
    <xf numFmtId="3" fontId="2" fillId="5" borderId="20" xfId="0" applyNumberFormat="1" applyFont="1" applyFill="1" applyBorder="1" applyAlignment="1">
      <alignment horizontal="center" vertical="center" wrapText="1"/>
    </xf>
    <xf numFmtId="0" fontId="2" fillId="5" borderId="20" xfId="1" applyNumberFormat="1" applyFont="1" applyFill="1" applyBorder="1" applyAlignment="1">
      <alignment horizontal="center" vertical="center" wrapText="1"/>
    </xf>
    <xf numFmtId="168" fontId="2" fillId="5" borderId="20" xfId="2" applyNumberFormat="1" applyFont="1" applyFill="1" applyBorder="1" applyAlignment="1">
      <alignment horizontal="center" vertical="center" wrapText="1"/>
    </xf>
    <xf numFmtId="0" fontId="17" fillId="5" borderId="20" xfId="0" applyFont="1" applyFill="1" applyBorder="1" applyAlignment="1">
      <alignment vertical="top" wrapText="1"/>
    </xf>
    <xf numFmtId="0" fontId="2" fillId="5" borderId="20" xfId="0" applyFont="1" applyFill="1" applyBorder="1" applyAlignment="1">
      <alignment horizontal="center" wrapText="1"/>
    </xf>
    <xf numFmtId="0" fontId="2" fillId="5" borderId="20" xfId="1" applyNumberFormat="1" applyFont="1" applyFill="1" applyBorder="1" applyAlignment="1">
      <alignment horizontal="center" wrapText="1"/>
    </xf>
    <xf numFmtId="168" fontId="2" fillId="5" borderId="20" xfId="2" applyNumberFormat="1" applyFont="1" applyFill="1" applyBorder="1" applyAlignment="1">
      <alignment horizontal="center" wrapText="1"/>
    </xf>
    <xf numFmtId="0" fontId="17" fillId="5" borderId="20" xfId="0" applyFont="1" applyFill="1" applyBorder="1" applyAlignment="1">
      <alignment horizontal="center" vertical="center"/>
    </xf>
    <xf numFmtId="0" fontId="12" fillId="5" borderId="20" xfId="1" applyNumberFormat="1" applyFont="1" applyFill="1" applyBorder="1" applyAlignment="1">
      <alignment horizontal="center" vertical="center"/>
    </xf>
    <xf numFmtId="168" fontId="2" fillId="5" borderId="20" xfId="2" applyNumberFormat="1" applyFont="1" applyFill="1" applyBorder="1" applyAlignment="1">
      <alignment horizontal="center" vertical="center"/>
    </xf>
    <xf numFmtId="0" fontId="3" fillId="3" borderId="21" xfId="0" applyFont="1" applyFill="1" applyBorder="1" applyAlignment="1">
      <alignment horizontal="center" vertical="center"/>
    </xf>
    <xf numFmtId="0" fontId="16" fillId="3" borderId="20" xfId="0" applyFont="1" applyFill="1" applyBorder="1" applyAlignment="1">
      <alignment horizontal="left" vertical="center"/>
    </xf>
    <xf numFmtId="0" fontId="16" fillId="3" borderId="20" xfId="0" applyFont="1" applyFill="1" applyBorder="1" applyAlignment="1">
      <alignment horizontal="center" vertical="center" wrapText="1"/>
    </xf>
    <xf numFmtId="1" fontId="2" fillId="0" borderId="21" xfId="1" applyNumberFormat="1" applyFont="1" applyBorder="1" applyAlignment="1">
      <alignment horizontal="center" vertical="center"/>
    </xf>
    <xf numFmtId="0" fontId="12" fillId="0" borderId="20" xfId="0" applyFont="1" applyBorder="1" applyAlignment="1">
      <alignment horizontal="left" vertical="center" wrapText="1" indent="1"/>
    </xf>
    <xf numFmtId="165" fontId="16" fillId="0" borderId="20" xfId="2" applyNumberFormat="1" applyFont="1" applyBorder="1" applyAlignment="1">
      <alignment horizontal="center" vertical="center" wrapText="1"/>
    </xf>
    <xf numFmtId="9" fontId="16" fillId="0" borderId="19" xfId="3" applyFont="1" applyBorder="1" applyAlignment="1">
      <alignment horizontal="center" vertical="center" wrapText="1"/>
    </xf>
    <xf numFmtId="165" fontId="16" fillId="2" borderId="15" xfId="0" applyNumberFormat="1" applyFont="1" applyFill="1" applyBorder="1" applyAlignment="1">
      <alignment vertical="center"/>
    </xf>
    <xf numFmtId="165" fontId="16" fillId="2" borderId="15" xfId="0" applyNumberFormat="1" applyFont="1" applyFill="1" applyBorder="1" applyAlignment="1">
      <alignment horizontal="center" vertical="center"/>
    </xf>
    <xf numFmtId="9" fontId="16" fillId="2" borderId="14" xfId="3" applyFont="1" applyFill="1" applyBorder="1" applyAlignment="1">
      <alignment horizontal="center" vertical="center"/>
    </xf>
    <xf numFmtId="164" fontId="2" fillId="0" borderId="0" xfId="1" applyFont="1" applyAlignment="1">
      <alignment horizontal="center"/>
    </xf>
    <xf numFmtId="0" fontId="2" fillId="0" borderId="0" xfId="0" applyFont="1" applyAlignment="1">
      <alignment horizontal="justify"/>
    </xf>
    <xf numFmtId="165" fontId="2" fillId="0" borderId="0" xfId="1" applyNumberFormat="1" applyFont="1" applyAlignment="1">
      <alignment horizontal="center"/>
    </xf>
    <xf numFmtId="0" fontId="2" fillId="0" borderId="13" xfId="0" applyFont="1" applyBorder="1" applyAlignment="1">
      <alignment vertical="center"/>
    </xf>
    <xf numFmtId="0" fontId="12" fillId="0" borderId="12" xfId="0" applyFont="1" applyBorder="1" applyAlignment="1">
      <alignment horizontal="left" indent="1"/>
    </xf>
    <xf numFmtId="0" fontId="2" fillId="0" borderId="12" xfId="0" applyFont="1" applyBorder="1" applyAlignment="1">
      <alignment horizontal="center"/>
    </xf>
    <xf numFmtId="0" fontId="2" fillId="0" borderId="12" xfId="0" applyFont="1" applyBorder="1" applyAlignment="1">
      <alignment horizontal="center" vertical="center"/>
    </xf>
    <xf numFmtId="0" fontId="2" fillId="0" borderId="11" xfId="0" applyFont="1" applyBorder="1" applyAlignment="1">
      <alignment horizontal="center"/>
    </xf>
    <xf numFmtId="0" fontId="2" fillId="0" borderId="10" xfId="0" applyFont="1" applyBorder="1" applyAlignment="1">
      <alignment vertical="center"/>
    </xf>
    <xf numFmtId="0" fontId="12" fillId="0" borderId="0" xfId="0" applyFont="1" applyAlignment="1">
      <alignment horizontal="left" indent="1"/>
    </xf>
    <xf numFmtId="0" fontId="2" fillId="0" borderId="0" xfId="0" applyFont="1" applyAlignment="1">
      <alignment horizontal="center" vertical="center"/>
    </xf>
    <xf numFmtId="0" fontId="2" fillId="0" borderId="5" xfId="0" applyFont="1" applyBorder="1"/>
    <xf numFmtId="0" fontId="12" fillId="0" borderId="9" xfId="0" applyFont="1" applyBorder="1" applyAlignment="1">
      <alignment horizontal="left" indent="1"/>
    </xf>
    <xf numFmtId="0" fontId="12" fillId="0" borderId="8" xfId="0" applyFont="1" applyBorder="1" applyAlignment="1">
      <alignment horizontal="left" indent="1"/>
    </xf>
    <xf numFmtId="0" fontId="16" fillId="0" borderId="6" xfId="0" applyFont="1" applyBorder="1" applyAlignment="1">
      <alignment horizontal="left" indent="1"/>
    </xf>
    <xf numFmtId="0" fontId="2" fillId="0" borderId="4" xfId="0" applyFont="1" applyBorder="1" applyAlignment="1">
      <alignment vertical="center"/>
    </xf>
    <xf numFmtId="0" fontId="12" fillId="0" borderId="3" xfId="0" applyFont="1" applyBorder="1" applyAlignment="1">
      <alignment horizontal="left" indent="1"/>
    </xf>
    <xf numFmtId="0" fontId="2" fillId="0" borderId="2" xfId="0" applyFont="1" applyBorder="1" applyAlignment="1">
      <alignment horizontal="center"/>
    </xf>
    <xf numFmtId="0" fontId="2" fillId="0" borderId="2" xfId="0" applyFont="1" applyBorder="1" applyAlignment="1">
      <alignment horizontal="center" vertical="center"/>
    </xf>
    <xf numFmtId="0" fontId="2" fillId="0" borderId="1" xfId="0" applyFont="1" applyBorder="1"/>
    <xf numFmtId="166" fontId="13" fillId="9" borderId="23" xfId="2" applyFont="1" applyFill="1" applyBorder="1" applyAlignment="1">
      <alignment horizontal="center" vertical="center" wrapText="1"/>
    </xf>
    <xf numFmtId="0" fontId="12" fillId="4" borderId="27" xfId="0" applyFont="1" applyFill="1" applyBorder="1" applyAlignment="1">
      <alignment vertical="center"/>
    </xf>
    <xf numFmtId="0" fontId="16" fillId="4" borderId="27" xfId="0" applyFont="1" applyFill="1" applyBorder="1" applyAlignment="1">
      <alignment horizontal="left" vertical="center"/>
    </xf>
    <xf numFmtId="0" fontId="12" fillId="4" borderId="27" xfId="0" applyFont="1" applyFill="1" applyBorder="1" applyAlignment="1">
      <alignment horizontal="center" vertical="center"/>
    </xf>
    <xf numFmtId="167" fontId="12" fillId="4" borderId="27" xfId="4" applyNumberFormat="1" applyFont="1" applyFill="1" applyBorder="1" applyAlignment="1">
      <alignment vertical="center"/>
    </xf>
    <xf numFmtId="167" fontId="12" fillId="4" borderId="27" xfId="4" applyNumberFormat="1" applyFont="1" applyFill="1" applyBorder="1" applyAlignment="1">
      <alignment horizontal="center" vertical="center"/>
    </xf>
    <xf numFmtId="166" fontId="16" fillId="4" borderId="27" xfId="2" applyFont="1" applyFill="1" applyBorder="1" applyAlignment="1">
      <alignment horizontal="center" vertical="center"/>
    </xf>
    <xf numFmtId="0" fontId="19" fillId="0" borderId="20" xfId="0" applyFont="1" applyBorder="1" applyAlignment="1">
      <alignment vertical="center" wrapText="1"/>
    </xf>
    <xf numFmtId="0" fontId="20" fillId="0" borderId="20" xfId="0" applyFont="1" applyBorder="1" applyAlignment="1">
      <alignment vertical="center" wrapText="1"/>
    </xf>
    <xf numFmtId="0" fontId="22" fillId="0" borderId="20" xfId="0" applyFont="1" applyBorder="1" applyAlignment="1">
      <alignment vertical="center" wrapText="1"/>
    </xf>
    <xf numFmtId="0" fontId="23" fillId="0" borderId="20" xfId="0" applyFont="1" applyBorder="1" applyAlignment="1">
      <alignment vertical="center" wrapText="1"/>
    </xf>
    <xf numFmtId="0" fontId="2" fillId="0" borderId="20" xfId="0" applyFont="1" applyBorder="1" applyAlignment="1">
      <alignment horizontal="justify" vertical="center" wrapText="1"/>
    </xf>
    <xf numFmtId="0" fontId="24" fillId="0" borderId="20" xfId="0" applyFont="1" applyBorder="1" applyAlignment="1">
      <alignment vertical="center" wrapText="1"/>
    </xf>
    <xf numFmtId="0" fontId="24" fillId="0" borderId="20" xfId="0" applyFont="1" applyBorder="1" applyAlignment="1">
      <alignment horizontal="center" vertical="center" wrapText="1"/>
    </xf>
    <xf numFmtId="0" fontId="16" fillId="7" borderId="28"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31" xfId="0" applyFont="1" applyFill="1" applyBorder="1" applyAlignment="1">
      <alignment horizontal="left" vertical="center" wrapText="1"/>
    </xf>
    <xf numFmtId="0" fontId="3" fillId="6" borderId="3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9" fillId="0" borderId="24" xfId="0" applyFont="1" applyBorder="1" applyAlignment="1">
      <alignment horizontal="center" vertical="center" wrapText="1"/>
    </xf>
    <xf numFmtId="0" fontId="10" fillId="0" borderId="23" xfId="0" applyFont="1" applyBorder="1" applyAlignment="1">
      <alignment horizontal="center" vertical="center" wrapText="1"/>
    </xf>
    <xf numFmtId="0" fontId="11" fillId="0" borderId="24" xfId="0" applyFont="1" applyBorder="1" applyAlignment="1">
      <alignment horizontal="center" vertical="center" wrapText="1"/>
    </xf>
    <xf numFmtId="165" fontId="12" fillId="0" borderId="23" xfId="1" applyNumberFormat="1" applyFont="1" applyBorder="1" applyAlignment="1">
      <alignment horizontal="center" vertical="center"/>
    </xf>
    <xf numFmtId="0" fontId="2" fillId="0" borderId="24" xfId="0" applyFont="1" applyBorder="1" applyAlignment="1">
      <alignment horizontal="center" vertical="center" wrapText="1"/>
    </xf>
    <xf numFmtId="170" fontId="2" fillId="0" borderId="23" xfId="2" applyNumberFormat="1" applyFont="1" applyBorder="1" applyAlignment="1">
      <alignment horizontal="center" vertical="center" wrapText="1"/>
    </xf>
    <xf numFmtId="0" fontId="23" fillId="0" borderId="23" xfId="0" applyFont="1" applyBorder="1" applyAlignment="1">
      <alignment vertical="center" wrapText="1"/>
    </xf>
    <xf numFmtId="170" fontId="24" fillId="0" borderId="23" xfId="2"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vertical="center" wrapText="1"/>
    </xf>
    <xf numFmtId="0" fontId="2" fillId="0" borderId="34" xfId="0" applyFont="1" applyBorder="1" applyAlignment="1">
      <alignment horizontal="center" vertical="center" wrapText="1"/>
    </xf>
    <xf numFmtId="170" fontId="2" fillId="0" borderId="35" xfId="2" applyNumberFormat="1" applyFont="1" applyBorder="1" applyAlignment="1">
      <alignment horizontal="center" vertical="center" wrapText="1"/>
    </xf>
    <xf numFmtId="0" fontId="16" fillId="7" borderId="28" xfId="0" applyFont="1" applyFill="1" applyBorder="1" applyAlignment="1">
      <alignment horizontal="left" vertical="center" wrapText="1"/>
    </xf>
    <xf numFmtId="0" fontId="16" fillId="7" borderId="20" xfId="0" applyFont="1" applyFill="1" applyBorder="1" applyAlignment="1">
      <alignment horizontal="left" vertical="center" wrapText="1"/>
    </xf>
    <xf numFmtId="0" fontId="16" fillId="2" borderId="1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6" xfId="0" applyFont="1" applyFill="1" applyBorder="1" applyAlignment="1">
      <alignment horizontal="center" vertical="center"/>
    </xf>
    <xf numFmtId="0" fontId="13" fillId="8" borderId="20" xfId="0" applyFont="1" applyFill="1" applyBorder="1" applyAlignment="1">
      <alignment horizontal="right" vertical="top" wrapTex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8" fillId="7" borderId="20" xfId="0" applyFont="1" applyFill="1" applyBorder="1" applyAlignment="1">
      <alignment horizontal="left" vertical="center" wrapText="1"/>
    </xf>
  </cellXfs>
  <cellStyles count="7">
    <cellStyle name="Comma" xfId="1" builtinId="3"/>
    <cellStyle name="Comma 2 4" xfId="4" xr:uid="{7CB913CF-6509-4FC7-8CAF-9697EB411ED7}"/>
    <cellStyle name="Currency" xfId="2" builtinId="4"/>
    <cellStyle name="Normal" xfId="0" builtinId="0"/>
    <cellStyle name="Normal 2 2" xfId="6" xr:uid="{9FBB174F-EF2E-44C3-9506-0059DDEB092C}"/>
    <cellStyle name="Normal 3 3" xfId="5" xr:uid="{2A05D128-C5B4-44AA-86A9-F3E3B0DFC987}"/>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49520</xdr:colOff>
      <xdr:row>0</xdr:row>
      <xdr:rowOff>63252</xdr:rowOff>
    </xdr:from>
    <xdr:to>
      <xdr:col>0</xdr:col>
      <xdr:colOff>537308</xdr:colOff>
      <xdr:row>0</xdr:row>
      <xdr:rowOff>493177</xdr:rowOff>
    </xdr:to>
    <xdr:pic>
      <xdr:nvPicPr>
        <xdr:cNvPr id="2" name="Picture 1">
          <a:extLst>
            <a:ext uri="{FF2B5EF4-FFF2-40B4-BE49-F238E27FC236}">
              <a16:creationId xmlns:a16="http://schemas.microsoft.com/office/drawing/2014/main" id="{423C3512-502E-41B9-9511-DAC96C52D45F}"/>
            </a:ext>
          </a:extLst>
        </xdr:cNvPr>
        <xdr:cNvPicPr>
          <a:picLocks noChangeAspect="1"/>
        </xdr:cNvPicPr>
      </xdr:nvPicPr>
      <xdr:blipFill>
        <a:blip xmlns:r="http://schemas.openxmlformats.org/officeDocument/2006/relationships" r:embed="rId1"/>
        <a:stretch/>
      </xdr:blipFill>
      <xdr:spPr bwMode="auto">
        <a:xfrm>
          <a:off x="49520" y="63252"/>
          <a:ext cx="487788" cy="118775"/>
        </a:xfrm>
        <a:prstGeom prst="rect">
          <a:avLst/>
        </a:prstGeom>
        <a:noFill/>
      </xdr:spPr>
    </xdr:pic>
    <xdr:clientData/>
  </xdr:twoCellAnchor>
  <xdr:oneCellAnchor>
    <xdr:from>
      <xdr:col>4</xdr:col>
      <xdr:colOff>810846</xdr:colOff>
      <xdr:row>251</xdr:row>
      <xdr:rowOff>48646</xdr:rowOff>
    </xdr:from>
    <xdr:ext cx="796192" cy="768604"/>
    <xdr:pic>
      <xdr:nvPicPr>
        <xdr:cNvPr id="3" name="Picture 2">
          <a:extLst>
            <a:ext uri="{FF2B5EF4-FFF2-40B4-BE49-F238E27FC236}">
              <a16:creationId xmlns:a16="http://schemas.microsoft.com/office/drawing/2014/main" id="{BEAA73CF-09F7-407E-84B5-A0D0DB1FCDC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4796" y="46270296"/>
          <a:ext cx="796192" cy="768604"/>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900A-BFB2-487E-904B-CB86E6A3F8ED}">
  <dimension ref="A1:S260"/>
  <sheetViews>
    <sheetView tabSelected="1" view="pageBreakPreview" zoomScale="90" zoomScaleNormal="130" zoomScaleSheetLayoutView="90" zoomScalePageLayoutView="70" workbookViewId="0">
      <selection activeCell="H6" sqref="H6"/>
    </sheetView>
  </sheetViews>
  <sheetFormatPr defaultColWidth="9.1796875" defaultRowHeight="14.5" x14ac:dyDescent="0.4"/>
  <cols>
    <col min="1" max="1" width="10.26953125" style="39" customWidth="1"/>
    <col min="2" max="2" width="59.1796875" style="6" customWidth="1"/>
    <col min="3" max="3" width="9.1796875" style="6"/>
    <col min="4" max="4" width="10" style="6" bestFit="1" customWidth="1"/>
    <col min="5" max="5" width="11.81640625" style="40" customWidth="1"/>
    <col min="6" max="6" width="12.1796875" style="6" customWidth="1"/>
    <col min="7" max="16384" width="9.1796875" style="6"/>
  </cols>
  <sheetData>
    <row r="1" spans="1:18" s="1" customFormat="1" ht="45.5" customHeight="1" x14ac:dyDescent="0.5">
      <c r="A1" s="168" t="s">
        <v>325</v>
      </c>
      <c r="B1" s="169"/>
      <c r="C1" s="169"/>
      <c r="D1" s="169"/>
      <c r="E1" s="169"/>
      <c r="F1" s="170"/>
    </row>
    <row r="2" spans="1:18" s="1" customFormat="1" ht="36" x14ac:dyDescent="0.5">
      <c r="A2" s="2" t="s">
        <v>324</v>
      </c>
      <c r="B2" s="171" t="s">
        <v>323</v>
      </c>
      <c r="C2" s="171"/>
      <c r="D2" s="171"/>
      <c r="E2" s="171"/>
      <c r="F2" s="3"/>
    </row>
    <row r="3" spans="1:18" ht="29" x14ac:dyDescent="0.4">
      <c r="A3" s="4" t="s">
        <v>41</v>
      </c>
      <c r="B3" s="5" t="s">
        <v>40</v>
      </c>
      <c r="C3" s="4" t="s">
        <v>39</v>
      </c>
      <c r="D3" s="4" t="s">
        <v>38</v>
      </c>
      <c r="E3" s="4" t="s">
        <v>37</v>
      </c>
      <c r="F3" s="4" t="s">
        <v>36</v>
      </c>
    </row>
    <row r="4" spans="1:18" x14ac:dyDescent="0.4">
      <c r="A4" s="7" t="s">
        <v>322</v>
      </c>
      <c r="B4" s="8" t="s">
        <v>321</v>
      </c>
      <c r="C4" s="9"/>
      <c r="D4" s="10"/>
      <c r="E4" s="11"/>
      <c r="F4" s="12" t="s">
        <v>33</v>
      </c>
    </row>
    <row r="5" spans="1:18" s="19" customFormat="1" x14ac:dyDescent="0.4">
      <c r="A5" s="13">
        <v>1</v>
      </c>
      <c r="B5" s="14" t="s">
        <v>63</v>
      </c>
      <c r="C5" s="15"/>
      <c r="D5" s="16"/>
      <c r="E5" s="17"/>
      <c r="F5" s="18"/>
    </row>
    <row r="6" spans="1:18" s="19" customFormat="1" ht="43.5" x14ac:dyDescent="0.4">
      <c r="A6" s="7"/>
      <c r="B6" s="20" t="s">
        <v>235</v>
      </c>
      <c r="C6" s="15"/>
      <c r="D6" s="16"/>
      <c r="E6" s="17"/>
      <c r="F6" s="18"/>
    </row>
    <row r="7" spans="1:18" ht="29" x14ac:dyDescent="0.4">
      <c r="A7" s="21">
        <v>1.1000000000000001</v>
      </c>
      <c r="B7" s="22" t="s">
        <v>320</v>
      </c>
      <c r="C7" s="15" t="s">
        <v>326</v>
      </c>
      <c r="D7" s="10">
        <v>52</v>
      </c>
      <c r="E7" s="23"/>
      <c r="F7" s="23"/>
      <c r="H7" s="24"/>
      <c r="I7" s="24"/>
      <c r="J7" s="24"/>
      <c r="K7" s="24"/>
      <c r="L7" s="24"/>
      <c r="M7" s="24"/>
      <c r="N7" s="24"/>
      <c r="O7" s="25"/>
      <c r="P7" s="25"/>
      <c r="Q7" s="25"/>
      <c r="R7" s="25"/>
    </row>
    <row r="8" spans="1:18" ht="29" x14ac:dyDescent="0.4">
      <c r="A8" s="21">
        <f>A7+0.1</f>
        <v>1.2000000000000002</v>
      </c>
      <c r="B8" s="22" t="s">
        <v>319</v>
      </c>
      <c r="C8" s="15" t="s">
        <v>327</v>
      </c>
      <c r="D8" s="10">
        <v>14</v>
      </c>
      <c r="E8" s="23"/>
      <c r="F8" s="23"/>
      <c r="H8" s="24"/>
      <c r="I8" s="24"/>
      <c r="J8" s="24"/>
      <c r="K8" s="24"/>
      <c r="L8" s="24"/>
      <c r="M8" s="24"/>
      <c r="N8" s="24"/>
      <c r="O8" s="25"/>
      <c r="P8" s="25"/>
      <c r="Q8" s="25"/>
      <c r="R8" s="25"/>
    </row>
    <row r="9" spans="1:18" ht="29" x14ac:dyDescent="0.4">
      <c r="A9" s="21">
        <f>A8+0.1</f>
        <v>1.3000000000000003</v>
      </c>
      <c r="B9" s="22" t="s">
        <v>318</v>
      </c>
      <c r="C9" s="15" t="s">
        <v>327</v>
      </c>
      <c r="D9" s="10">
        <v>29</v>
      </c>
      <c r="E9" s="23"/>
      <c r="F9" s="23"/>
      <c r="H9" s="24"/>
      <c r="I9" s="24"/>
      <c r="J9" s="24"/>
      <c r="K9" s="24"/>
      <c r="L9" s="24"/>
      <c r="M9" s="24"/>
      <c r="N9" s="24"/>
      <c r="O9" s="25"/>
      <c r="P9" s="25"/>
      <c r="Q9" s="25"/>
      <c r="R9" s="25"/>
    </row>
    <row r="10" spans="1:18" ht="16" x14ac:dyDescent="0.4">
      <c r="A10" s="21">
        <f>A9+0.1</f>
        <v>1.4000000000000004</v>
      </c>
      <c r="B10" s="22" t="s">
        <v>228</v>
      </c>
      <c r="C10" s="10" t="s">
        <v>327</v>
      </c>
      <c r="D10" s="10">
        <v>5</v>
      </c>
      <c r="E10" s="23"/>
      <c r="F10" s="23"/>
      <c r="H10" s="24"/>
      <c r="I10" s="24"/>
      <c r="J10" s="24"/>
      <c r="K10" s="24"/>
      <c r="L10" s="24"/>
      <c r="M10" s="24"/>
      <c r="N10" s="24"/>
      <c r="O10" s="25"/>
      <c r="P10" s="25"/>
      <c r="Q10" s="25"/>
      <c r="R10" s="25"/>
    </row>
    <row r="11" spans="1:18" ht="16" x14ac:dyDescent="0.4">
      <c r="A11" s="21">
        <f>A10+0.1</f>
        <v>1.5000000000000004</v>
      </c>
      <c r="B11" s="22" t="s">
        <v>226</v>
      </c>
      <c r="C11" s="10" t="s">
        <v>327</v>
      </c>
      <c r="D11" s="10">
        <v>14</v>
      </c>
      <c r="E11" s="23"/>
      <c r="F11" s="23"/>
      <c r="H11" s="24"/>
      <c r="I11" s="24"/>
      <c r="J11" s="24"/>
      <c r="K11" s="24"/>
      <c r="L11" s="24"/>
      <c r="M11" s="24"/>
      <c r="N11" s="24"/>
      <c r="O11" s="25"/>
      <c r="P11" s="25"/>
      <c r="Q11" s="25"/>
      <c r="R11" s="25"/>
    </row>
    <row r="12" spans="1:18" ht="16" x14ac:dyDescent="0.4">
      <c r="A12" s="21">
        <f>A11+0.1</f>
        <v>1.6000000000000005</v>
      </c>
      <c r="B12" s="22" t="s">
        <v>224</v>
      </c>
      <c r="C12" s="10" t="s">
        <v>327</v>
      </c>
      <c r="D12" s="10">
        <f>D8+D9-D11</f>
        <v>29</v>
      </c>
      <c r="E12" s="23"/>
      <c r="F12" s="23"/>
      <c r="H12" s="24"/>
      <c r="I12" s="24"/>
      <c r="J12" s="24"/>
      <c r="K12" s="24"/>
      <c r="L12" s="24"/>
      <c r="M12" s="24"/>
      <c r="N12" s="24"/>
      <c r="O12" s="25"/>
      <c r="P12" s="25"/>
      <c r="Q12" s="25"/>
      <c r="R12" s="25"/>
    </row>
    <row r="13" spans="1:18" x14ac:dyDescent="0.4">
      <c r="A13" s="13">
        <v>2</v>
      </c>
      <c r="B13" s="14" t="s">
        <v>317</v>
      </c>
      <c r="C13" s="10"/>
      <c r="D13" s="10"/>
      <c r="E13" s="23"/>
      <c r="F13" s="23"/>
      <c r="H13" s="24"/>
      <c r="I13" s="24"/>
      <c r="J13" s="24"/>
      <c r="K13" s="24"/>
      <c r="L13" s="24"/>
      <c r="M13" s="24"/>
      <c r="N13" s="24"/>
      <c r="O13" s="25"/>
      <c r="P13" s="25"/>
      <c r="Q13" s="25"/>
      <c r="R13" s="25"/>
    </row>
    <row r="14" spans="1:18" ht="29" x14ac:dyDescent="0.4">
      <c r="A14" s="21">
        <v>2.1</v>
      </c>
      <c r="B14" s="22" t="s">
        <v>316</v>
      </c>
      <c r="C14" s="10" t="s">
        <v>327</v>
      </c>
      <c r="D14" s="10">
        <v>16</v>
      </c>
      <c r="E14" s="23"/>
      <c r="F14" s="23"/>
      <c r="H14" s="24"/>
      <c r="I14" s="24"/>
      <c r="J14" s="24"/>
      <c r="K14" s="24"/>
      <c r="L14" s="24"/>
      <c r="M14" s="24"/>
      <c r="N14" s="24"/>
      <c r="O14" s="25"/>
      <c r="P14" s="25"/>
      <c r="Q14" s="25"/>
      <c r="R14" s="25"/>
    </row>
    <row r="15" spans="1:18" x14ac:dyDescent="0.4">
      <c r="A15" s="13">
        <v>3</v>
      </c>
      <c r="B15" s="14" t="s">
        <v>315</v>
      </c>
      <c r="C15" s="10"/>
      <c r="D15" s="10"/>
      <c r="E15" s="23"/>
      <c r="F15" s="23"/>
      <c r="H15" s="24"/>
      <c r="I15" s="24"/>
      <c r="J15" s="24"/>
      <c r="K15" s="24"/>
      <c r="L15" s="24"/>
      <c r="M15" s="24"/>
      <c r="N15" s="24"/>
      <c r="O15" s="25"/>
      <c r="P15" s="25"/>
      <c r="Q15" s="25"/>
      <c r="R15" s="25"/>
    </row>
    <row r="16" spans="1:18" ht="29" x14ac:dyDescent="0.4">
      <c r="A16" s="26"/>
      <c r="B16" s="27" t="s">
        <v>314</v>
      </c>
      <c r="C16" s="15"/>
      <c r="D16" s="10"/>
      <c r="E16" s="23"/>
      <c r="F16" s="23"/>
      <c r="H16" s="24"/>
      <c r="I16" s="24"/>
      <c r="J16" s="24"/>
      <c r="K16" s="24"/>
      <c r="L16" s="24"/>
      <c r="M16" s="24"/>
      <c r="N16" s="24"/>
      <c r="O16" s="25"/>
      <c r="P16" s="25"/>
      <c r="Q16" s="25"/>
      <c r="R16" s="25"/>
    </row>
    <row r="17" spans="1:18" ht="16" x14ac:dyDescent="0.4">
      <c r="A17" s="21">
        <v>3.1</v>
      </c>
      <c r="B17" s="22" t="s">
        <v>313</v>
      </c>
      <c r="C17" s="15" t="s">
        <v>327</v>
      </c>
      <c r="D17" s="10">
        <v>3</v>
      </c>
      <c r="E17" s="23"/>
      <c r="F17" s="23"/>
      <c r="H17" s="24"/>
      <c r="I17" s="24"/>
      <c r="J17" s="24"/>
      <c r="K17" s="24"/>
      <c r="L17" s="24"/>
      <c r="M17" s="24"/>
      <c r="N17" s="24"/>
      <c r="O17" s="25"/>
      <c r="P17" s="25"/>
      <c r="Q17" s="25"/>
      <c r="R17" s="25"/>
    </row>
    <row r="18" spans="1:18" ht="29" x14ac:dyDescent="0.4">
      <c r="A18" s="28"/>
      <c r="B18" s="27" t="s">
        <v>310</v>
      </c>
      <c r="C18" s="15"/>
      <c r="D18" s="10"/>
      <c r="E18" s="23"/>
      <c r="F18" s="23"/>
      <c r="H18" s="24"/>
      <c r="I18" s="24"/>
      <c r="J18" s="24"/>
      <c r="K18" s="24"/>
      <c r="L18" s="24"/>
      <c r="M18" s="24"/>
      <c r="N18" s="24"/>
      <c r="O18" s="25"/>
      <c r="P18" s="25"/>
      <c r="Q18" s="25"/>
      <c r="R18" s="25"/>
    </row>
    <row r="19" spans="1:18" ht="16" x14ac:dyDescent="0.4">
      <c r="A19" s="21">
        <v>3.2</v>
      </c>
      <c r="B19" s="22" t="s">
        <v>312</v>
      </c>
      <c r="C19" s="15" t="s">
        <v>327</v>
      </c>
      <c r="D19" s="10">
        <v>3</v>
      </c>
      <c r="E19" s="23"/>
      <c r="F19" s="23"/>
      <c r="H19" s="24"/>
      <c r="I19" s="24"/>
      <c r="J19" s="24"/>
      <c r="K19" s="24"/>
      <c r="L19" s="24"/>
      <c r="M19" s="24"/>
      <c r="N19" s="24"/>
      <c r="O19" s="25"/>
      <c r="P19" s="25"/>
      <c r="Q19" s="25"/>
      <c r="R19" s="25"/>
    </row>
    <row r="20" spans="1:18" ht="16" x14ac:dyDescent="0.4">
      <c r="A20" s="21">
        <v>3.3</v>
      </c>
      <c r="B20" s="22" t="s">
        <v>311</v>
      </c>
      <c r="C20" s="15" t="s">
        <v>327</v>
      </c>
      <c r="D20" s="10">
        <v>3</v>
      </c>
      <c r="E20" s="23"/>
      <c r="F20" s="23"/>
      <c r="H20" s="24"/>
      <c r="I20" s="24"/>
      <c r="J20" s="24"/>
      <c r="K20" s="24"/>
      <c r="L20" s="24"/>
      <c r="M20" s="24"/>
      <c r="N20" s="24"/>
      <c r="O20" s="25"/>
      <c r="P20" s="25"/>
      <c r="Q20" s="25"/>
      <c r="R20" s="25"/>
    </row>
    <row r="21" spans="1:18" ht="29" x14ac:dyDescent="0.4">
      <c r="A21" s="28"/>
      <c r="B21" s="27" t="s">
        <v>310</v>
      </c>
      <c r="C21" s="15"/>
      <c r="D21" s="10"/>
      <c r="E21" s="23"/>
      <c r="F21" s="23"/>
      <c r="H21" s="24"/>
      <c r="I21" s="24"/>
      <c r="J21" s="24"/>
      <c r="K21" s="24"/>
      <c r="L21" s="24"/>
      <c r="M21" s="24"/>
      <c r="N21" s="24"/>
      <c r="O21" s="25"/>
      <c r="P21" s="25"/>
      <c r="Q21" s="25"/>
      <c r="R21" s="25"/>
    </row>
    <row r="22" spans="1:18" ht="16" x14ac:dyDescent="0.4">
      <c r="A22" s="21">
        <v>3.4</v>
      </c>
      <c r="B22" s="22" t="s">
        <v>309</v>
      </c>
      <c r="C22" s="15" t="s">
        <v>327</v>
      </c>
      <c r="D22" s="10">
        <v>6</v>
      </c>
      <c r="E22" s="23"/>
      <c r="F22" s="23"/>
      <c r="H22" s="24"/>
      <c r="I22" s="24"/>
      <c r="J22" s="24"/>
      <c r="K22" s="24"/>
      <c r="L22" s="24"/>
      <c r="M22" s="24"/>
      <c r="N22" s="24"/>
      <c r="O22" s="25"/>
      <c r="P22" s="25"/>
      <c r="Q22" s="25"/>
      <c r="R22" s="25"/>
    </row>
    <row r="23" spans="1:18" ht="16" x14ac:dyDescent="0.4">
      <c r="A23" s="21">
        <v>3.5</v>
      </c>
      <c r="B23" s="22" t="s">
        <v>182</v>
      </c>
      <c r="C23" s="15" t="s">
        <v>327</v>
      </c>
      <c r="D23" s="10">
        <v>2</v>
      </c>
      <c r="E23" s="23"/>
      <c r="F23" s="23"/>
      <c r="H23" s="24"/>
      <c r="I23" s="24"/>
      <c r="J23" s="24"/>
      <c r="K23" s="24"/>
      <c r="L23" s="24"/>
      <c r="M23" s="24"/>
      <c r="N23" s="24"/>
      <c r="O23" s="25"/>
      <c r="P23" s="25"/>
      <c r="Q23" s="25"/>
      <c r="R23" s="25"/>
    </row>
    <row r="24" spans="1:18" ht="29" x14ac:dyDescent="0.4">
      <c r="A24" s="28"/>
      <c r="B24" s="27" t="s">
        <v>308</v>
      </c>
      <c r="C24" s="15"/>
      <c r="D24" s="10"/>
      <c r="E24" s="23"/>
      <c r="F24" s="23"/>
      <c r="H24" s="24"/>
      <c r="I24" s="24"/>
      <c r="J24" s="24"/>
      <c r="K24" s="24"/>
      <c r="L24" s="24"/>
      <c r="M24" s="24"/>
      <c r="N24" s="24"/>
      <c r="O24" s="25"/>
      <c r="P24" s="25"/>
      <c r="Q24" s="25"/>
      <c r="R24" s="25"/>
    </row>
    <row r="25" spans="1:18" ht="16" x14ac:dyDescent="0.4">
      <c r="A25" s="21">
        <v>3.6</v>
      </c>
      <c r="B25" s="22" t="s">
        <v>307</v>
      </c>
      <c r="C25" s="15" t="s">
        <v>326</v>
      </c>
      <c r="D25" s="10">
        <v>48</v>
      </c>
      <c r="E25" s="23"/>
      <c r="F25" s="23"/>
      <c r="H25" s="24"/>
      <c r="I25" s="24"/>
      <c r="J25" s="24"/>
      <c r="K25" s="24"/>
      <c r="L25" s="24"/>
      <c r="M25" s="24"/>
      <c r="N25" s="24"/>
      <c r="O25" s="25"/>
      <c r="P25" s="25"/>
      <c r="Q25" s="25"/>
      <c r="R25" s="25"/>
    </row>
    <row r="26" spans="1:18" ht="16" x14ac:dyDescent="0.4">
      <c r="A26" s="21">
        <v>3.7</v>
      </c>
      <c r="B26" s="22" t="s">
        <v>306</v>
      </c>
      <c r="C26" s="15" t="s">
        <v>326</v>
      </c>
      <c r="D26" s="10">
        <v>22</v>
      </c>
      <c r="E26" s="23"/>
      <c r="F26" s="23"/>
      <c r="H26" s="24"/>
      <c r="I26" s="24"/>
      <c r="J26" s="24"/>
      <c r="K26" s="24"/>
      <c r="L26" s="24"/>
      <c r="M26" s="24"/>
      <c r="N26" s="24"/>
      <c r="O26" s="25"/>
      <c r="P26" s="25"/>
      <c r="Q26" s="25"/>
      <c r="R26" s="25"/>
    </row>
    <row r="27" spans="1:18" ht="16" x14ac:dyDescent="0.4">
      <c r="A27" s="21">
        <v>3.8</v>
      </c>
      <c r="B27" s="22" t="s">
        <v>305</v>
      </c>
      <c r="C27" s="15" t="s">
        <v>326</v>
      </c>
      <c r="D27" s="10">
        <v>22</v>
      </c>
      <c r="E27" s="23"/>
      <c r="F27" s="23"/>
      <c r="H27" s="24"/>
      <c r="I27" s="24"/>
      <c r="J27" s="24"/>
      <c r="K27" s="24"/>
      <c r="L27" s="24"/>
      <c r="M27" s="24"/>
      <c r="N27" s="24"/>
      <c r="O27" s="25"/>
      <c r="P27" s="25"/>
      <c r="Q27" s="25"/>
      <c r="R27" s="25"/>
    </row>
    <row r="28" spans="1:18" x14ac:dyDescent="0.4">
      <c r="A28" s="13">
        <v>4</v>
      </c>
      <c r="B28" s="14" t="s">
        <v>304</v>
      </c>
      <c r="C28" s="10"/>
      <c r="D28" s="10"/>
      <c r="E28" s="23"/>
      <c r="F28" s="23"/>
      <c r="H28" s="24"/>
      <c r="I28" s="24"/>
      <c r="J28" s="24"/>
      <c r="K28" s="24"/>
      <c r="L28" s="24"/>
      <c r="M28" s="24"/>
      <c r="N28" s="24"/>
      <c r="O28" s="25"/>
      <c r="P28" s="25"/>
      <c r="Q28" s="25"/>
      <c r="R28" s="25"/>
    </row>
    <row r="29" spans="1:18" x14ac:dyDescent="0.4">
      <c r="A29" s="15">
        <v>4.0999999999999996</v>
      </c>
      <c r="B29" s="22" t="s">
        <v>303</v>
      </c>
      <c r="C29" s="15" t="s">
        <v>174</v>
      </c>
      <c r="D29" s="10">
        <v>2675</v>
      </c>
      <c r="E29" s="23"/>
      <c r="F29" s="23"/>
      <c r="H29" s="24"/>
      <c r="I29" s="24"/>
      <c r="J29" s="24"/>
      <c r="K29" s="24"/>
      <c r="L29" s="24"/>
      <c r="M29" s="24"/>
      <c r="N29" s="24"/>
      <c r="O29" s="25"/>
      <c r="P29" s="25"/>
      <c r="Q29" s="25"/>
      <c r="R29" s="25"/>
    </row>
    <row r="30" spans="1:18" x14ac:dyDescent="0.4">
      <c r="A30" s="13">
        <v>5</v>
      </c>
      <c r="B30" s="14" t="s">
        <v>302</v>
      </c>
      <c r="C30" s="10"/>
      <c r="D30" s="10"/>
      <c r="E30" s="23"/>
      <c r="F30" s="23"/>
      <c r="H30" s="24"/>
      <c r="I30" s="24"/>
      <c r="J30" s="24"/>
      <c r="K30" s="24"/>
      <c r="L30" s="24"/>
      <c r="M30" s="24"/>
      <c r="N30" s="24"/>
      <c r="O30" s="25"/>
      <c r="P30" s="25"/>
      <c r="Q30" s="25"/>
      <c r="R30" s="25"/>
    </row>
    <row r="31" spans="1:18" ht="16" x14ac:dyDescent="0.4">
      <c r="A31" s="21">
        <v>5.0999999999999996</v>
      </c>
      <c r="B31" s="22" t="s">
        <v>301</v>
      </c>
      <c r="C31" s="15" t="s">
        <v>326</v>
      </c>
      <c r="D31" s="10">
        <v>8</v>
      </c>
      <c r="E31" s="23"/>
      <c r="F31" s="23"/>
      <c r="H31" s="24"/>
      <c r="I31" s="24"/>
      <c r="J31" s="24"/>
      <c r="K31" s="24"/>
      <c r="L31" s="24"/>
      <c r="M31" s="24"/>
      <c r="N31" s="24"/>
      <c r="O31" s="25"/>
      <c r="P31" s="25"/>
      <c r="Q31" s="25"/>
      <c r="R31" s="25"/>
    </row>
    <row r="32" spans="1:18" ht="29" x14ac:dyDescent="0.4">
      <c r="A32" s="21">
        <f t="shared" ref="A32:A39" si="0">A31+0.1</f>
        <v>5.1999999999999993</v>
      </c>
      <c r="B32" s="22" t="s">
        <v>300</v>
      </c>
      <c r="C32" s="15" t="s">
        <v>47</v>
      </c>
      <c r="D32" s="10">
        <v>17</v>
      </c>
      <c r="E32" s="23"/>
      <c r="F32" s="23"/>
      <c r="H32" s="24"/>
      <c r="I32" s="24"/>
      <c r="J32" s="24"/>
      <c r="K32" s="24"/>
      <c r="L32" s="24"/>
      <c r="M32" s="24"/>
      <c r="N32" s="24"/>
      <c r="O32" s="25"/>
      <c r="P32" s="25"/>
      <c r="Q32" s="25"/>
      <c r="R32" s="25"/>
    </row>
    <row r="33" spans="1:19" ht="29" x14ac:dyDescent="0.4">
      <c r="A33" s="21">
        <f t="shared" si="0"/>
        <v>5.2999999999999989</v>
      </c>
      <c r="B33" s="22" t="s">
        <v>299</v>
      </c>
      <c r="C33" s="15" t="s">
        <v>47</v>
      </c>
      <c r="D33" s="10">
        <v>17</v>
      </c>
      <c r="E33" s="23"/>
      <c r="F33" s="23"/>
      <c r="H33" s="24"/>
      <c r="I33" s="24"/>
      <c r="J33" s="24"/>
      <c r="K33" s="24"/>
      <c r="L33" s="24"/>
      <c r="M33" s="24"/>
      <c r="N33" s="24"/>
      <c r="O33" s="25"/>
      <c r="P33" s="25"/>
      <c r="Q33" s="25"/>
      <c r="R33" s="25"/>
    </row>
    <row r="34" spans="1:19" ht="16" x14ac:dyDescent="0.4">
      <c r="A34" s="21">
        <f t="shared" si="0"/>
        <v>5.3999999999999986</v>
      </c>
      <c r="B34" s="22" t="s">
        <v>298</v>
      </c>
      <c r="C34" s="15" t="s">
        <v>326</v>
      </c>
      <c r="D34" s="10">
        <v>86</v>
      </c>
      <c r="E34" s="23"/>
      <c r="F34" s="23"/>
      <c r="H34" s="24"/>
      <c r="I34" s="24"/>
      <c r="J34" s="24"/>
      <c r="K34" s="24"/>
      <c r="L34" s="24"/>
      <c r="M34" s="24"/>
      <c r="N34" s="24"/>
      <c r="O34" s="25"/>
      <c r="P34" s="25"/>
      <c r="Q34" s="25"/>
      <c r="R34" s="25"/>
    </row>
    <row r="35" spans="1:19" ht="16" x14ac:dyDescent="0.4">
      <c r="A35" s="21">
        <f t="shared" si="0"/>
        <v>5.4999999999999982</v>
      </c>
      <c r="B35" s="22" t="s">
        <v>297</v>
      </c>
      <c r="C35" s="15" t="s">
        <v>326</v>
      </c>
      <c r="D35" s="10">
        <v>19</v>
      </c>
      <c r="E35" s="23"/>
      <c r="F35" s="23"/>
      <c r="H35" s="24"/>
      <c r="I35" s="24"/>
      <c r="J35" s="24"/>
      <c r="K35" s="24"/>
      <c r="L35" s="24"/>
      <c r="M35" s="24"/>
      <c r="N35" s="24"/>
      <c r="O35" s="25"/>
      <c r="P35" s="25"/>
      <c r="Q35" s="25"/>
      <c r="R35" s="25"/>
    </row>
    <row r="36" spans="1:19" ht="16" x14ac:dyDescent="0.4">
      <c r="A36" s="21">
        <f t="shared" si="0"/>
        <v>5.5999999999999979</v>
      </c>
      <c r="B36" s="22" t="s">
        <v>296</v>
      </c>
      <c r="C36" s="15" t="s">
        <v>326</v>
      </c>
      <c r="D36" s="10">
        <v>19</v>
      </c>
      <c r="E36" s="23"/>
      <c r="F36" s="23"/>
      <c r="H36" s="24"/>
      <c r="I36" s="24"/>
      <c r="J36" s="24"/>
      <c r="K36" s="24"/>
      <c r="L36" s="24"/>
      <c r="M36" s="24"/>
      <c r="N36" s="24"/>
      <c r="O36" s="25"/>
      <c r="P36" s="25"/>
      <c r="Q36" s="25"/>
      <c r="R36" s="25"/>
    </row>
    <row r="37" spans="1:19" ht="16" x14ac:dyDescent="0.4">
      <c r="A37" s="21">
        <f t="shared" si="0"/>
        <v>5.6999999999999975</v>
      </c>
      <c r="B37" s="22" t="s">
        <v>295</v>
      </c>
      <c r="C37" s="15" t="s">
        <v>326</v>
      </c>
      <c r="D37" s="10">
        <v>23</v>
      </c>
      <c r="E37" s="23"/>
      <c r="F37" s="23"/>
      <c r="H37" s="24"/>
      <c r="I37" s="24"/>
      <c r="J37" s="24"/>
      <c r="K37" s="24"/>
      <c r="L37" s="24"/>
      <c r="M37" s="24"/>
      <c r="N37" s="24"/>
      <c r="O37" s="25"/>
      <c r="P37" s="25"/>
      <c r="Q37" s="25"/>
      <c r="R37" s="25"/>
    </row>
    <row r="38" spans="1:19" ht="16" x14ac:dyDescent="0.4">
      <c r="A38" s="21">
        <f t="shared" si="0"/>
        <v>5.7999999999999972</v>
      </c>
      <c r="B38" s="22" t="s">
        <v>294</v>
      </c>
      <c r="C38" s="15" t="s">
        <v>326</v>
      </c>
      <c r="D38" s="10">
        <v>95</v>
      </c>
      <c r="E38" s="23"/>
      <c r="F38" s="23"/>
      <c r="H38" s="24"/>
      <c r="I38" s="24"/>
      <c r="J38" s="24"/>
      <c r="K38" s="24"/>
      <c r="L38" s="24"/>
      <c r="M38" s="24"/>
      <c r="N38" s="24"/>
      <c r="O38" s="25"/>
      <c r="P38" s="25"/>
      <c r="Q38" s="25"/>
      <c r="R38" s="25"/>
    </row>
    <row r="39" spans="1:19" x14ac:dyDescent="0.4">
      <c r="A39" s="21">
        <f t="shared" si="0"/>
        <v>5.8999999999999968</v>
      </c>
      <c r="B39" s="22" t="s">
        <v>293</v>
      </c>
      <c r="C39" s="15" t="s">
        <v>47</v>
      </c>
      <c r="D39" s="10">
        <v>32</v>
      </c>
      <c r="E39" s="23"/>
      <c r="F39" s="23"/>
      <c r="H39" s="24"/>
      <c r="I39" s="24"/>
      <c r="J39" s="24"/>
      <c r="K39" s="24"/>
      <c r="L39" s="24"/>
      <c r="M39" s="24"/>
      <c r="N39" s="24"/>
      <c r="O39" s="25"/>
      <c r="P39" s="25"/>
      <c r="Q39" s="25"/>
      <c r="R39" s="25"/>
    </row>
    <row r="40" spans="1:19" x14ac:dyDescent="0.4">
      <c r="A40" s="13">
        <v>6</v>
      </c>
      <c r="B40" s="14" t="s">
        <v>292</v>
      </c>
      <c r="C40" s="15"/>
      <c r="D40" s="10"/>
      <c r="E40" s="23"/>
      <c r="F40" s="23"/>
      <c r="H40" s="24"/>
      <c r="I40" s="29"/>
      <c r="J40" s="30"/>
      <c r="K40" s="30"/>
      <c r="L40" s="30"/>
      <c r="M40" s="31"/>
      <c r="N40" s="25"/>
      <c r="O40" s="25"/>
      <c r="P40" s="25"/>
      <c r="Q40" s="25"/>
      <c r="R40" s="25"/>
      <c r="S40" s="25"/>
    </row>
    <row r="41" spans="1:19" x14ac:dyDescent="0.4">
      <c r="A41" s="32"/>
      <c r="B41" s="27" t="s">
        <v>99</v>
      </c>
      <c r="C41" s="15"/>
      <c r="D41" s="10"/>
      <c r="E41" s="23"/>
      <c r="F41" s="23"/>
      <c r="H41" s="25"/>
      <c r="I41" s="29"/>
      <c r="J41" s="30"/>
      <c r="K41" s="30"/>
      <c r="L41" s="30"/>
      <c r="M41" s="31"/>
      <c r="N41" s="25"/>
      <c r="O41" s="25"/>
      <c r="P41" s="25"/>
      <c r="Q41" s="25"/>
      <c r="R41" s="25"/>
      <c r="S41" s="25"/>
    </row>
    <row r="42" spans="1:19" ht="16" x14ac:dyDescent="0.4">
      <c r="A42" s="21">
        <v>6.1</v>
      </c>
      <c r="B42" s="22" t="s">
        <v>291</v>
      </c>
      <c r="C42" s="15" t="s">
        <v>326</v>
      </c>
      <c r="D42" s="10">
        <v>19</v>
      </c>
      <c r="E42" s="23"/>
      <c r="F42" s="23"/>
      <c r="H42" s="25"/>
      <c r="I42" s="25"/>
      <c r="J42" s="25"/>
      <c r="K42" s="25"/>
      <c r="L42" s="25"/>
      <c r="M42" s="25"/>
      <c r="N42" s="25"/>
      <c r="O42" s="25"/>
      <c r="P42" s="25"/>
      <c r="Q42" s="25"/>
      <c r="R42" s="25"/>
    </row>
    <row r="43" spans="1:19" ht="16" x14ac:dyDescent="0.4">
      <c r="A43" s="21">
        <f t="shared" ref="A43:A50" si="1">A42+0.1</f>
        <v>6.1999999999999993</v>
      </c>
      <c r="B43" s="22" t="s">
        <v>290</v>
      </c>
      <c r="C43" s="15" t="s">
        <v>326</v>
      </c>
      <c r="D43" s="10">
        <v>19</v>
      </c>
      <c r="E43" s="23"/>
      <c r="F43" s="23"/>
      <c r="H43" s="25"/>
      <c r="I43" s="25"/>
      <c r="J43" s="25"/>
      <c r="K43" s="25"/>
      <c r="L43" s="25"/>
      <c r="M43" s="25"/>
      <c r="N43" s="25"/>
      <c r="O43" s="25"/>
      <c r="P43" s="25"/>
      <c r="Q43" s="25"/>
      <c r="R43" s="25"/>
    </row>
    <row r="44" spans="1:19" ht="16" x14ac:dyDescent="0.4">
      <c r="A44" s="21">
        <f t="shared" si="1"/>
        <v>6.2999999999999989</v>
      </c>
      <c r="B44" s="22" t="s">
        <v>289</v>
      </c>
      <c r="C44" s="15" t="s">
        <v>326</v>
      </c>
      <c r="D44" s="10">
        <v>46</v>
      </c>
      <c r="E44" s="23"/>
      <c r="F44" s="23"/>
      <c r="H44" s="25"/>
      <c r="I44" s="25"/>
      <c r="J44" s="25"/>
      <c r="K44" s="25"/>
      <c r="L44" s="25"/>
      <c r="M44" s="25"/>
      <c r="N44" s="25"/>
      <c r="O44" s="25"/>
      <c r="P44" s="25"/>
      <c r="Q44" s="25"/>
      <c r="R44" s="25"/>
    </row>
    <row r="45" spans="1:19" ht="16" x14ac:dyDescent="0.4">
      <c r="A45" s="21">
        <f t="shared" si="1"/>
        <v>6.3999999999999986</v>
      </c>
      <c r="B45" s="22" t="s">
        <v>288</v>
      </c>
      <c r="C45" s="15" t="s">
        <v>326</v>
      </c>
      <c r="D45" s="10">
        <v>49</v>
      </c>
      <c r="E45" s="23"/>
      <c r="F45" s="23"/>
      <c r="H45" s="25"/>
      <c r="I45" s="25"/>
      <c r="J45" s="25"/>
      <c r="K45" s="25"/>
      <c r="L45" s="25"/>
      <c r="M45" s="25"/>
      <c r="N45" s="25"/>
      <c r="O45" s="25"/>
      <c r="P45" s="25"/>
      <c r="Q45" s="25"/>
      <c r="R45" s="25"/>
    </row>
    <row r="46" spans="1:19" ht="16" x14ac:dyDescent="0.4">
      <c r="A46" s="21">
        <f t="shared" si="1"/>
        <v>6.4999999999999982</v>
      </c>
      <c r="B46" s="22" t="s">
        <v>287</v>
      </c>
      <c r="C46" s="15" t="s">
        <v>326</v>
      </c>
      <c r="D46" s="10">
        <v>22</v>
      </c>
      <c r="E46" s="23"/>
      <c r="F46" s="23"/>
      <c r="H46" s="25"/>
      <c r="I46" s="25"/>
      <c r="J46" s="25"/>
      <c r="K46" s="25"/>
      <c r="L46" s="25"/>
      <c r="M46" s="25"/>
      <c r="N46" s="25"/>
      <c r="O46" s="25"/>
      <c r="P46" s="25"/>
      <c r="Q46" s="25"/>
      <c r="R46" s="25"/>
    </row>
    <row r="47" spans="1:19" ht="16" x14ac:dyDescent="0.4">
      <c r="A47" s="21">
        <f t="shared" si="1"/>
        <v>6.5999999999999979</v>
      </c>
      <c r="B47" s="22" t="s">
        <v>286</v>
      </c>
      <c r="C47" s="15" t="s">
        <v>326</v>
      </c>
      <c r="D47" s="10">
        <v>19</v>
      </c>
      <c r="E47" s="23"/>
      <c r="F47" s="23"/>
      <c r="H47" s="25"/>
      <c r="I47" s="25"/>
      <c r="J47" s="25"/>
      <c r="K47" s="25"/>
      <c r="L47" s="25"/>
      <c r="M47" s="25"/>
      <c r="N47" s="25"/>
      <c r="O47" s="25"/>
      <c r="P47" s="25"/>
      <c r="Q47" s="25"/>
      <c r="R47" s="25"/>
    </row>
    <row r="48" spans="1:19" ht="16" x14ac:dyDescent="0.4">
      <c r="A48" s="21">
        <f t="shared" si="1"/>
        <v>6.6999999999999975</v>
      </c>
      <c r="B48" s="22" t="s">
        <v>285</v>
      </c>
      <c r="C48" s="15" t="s">
        <v>326</v>
      </c>
      <c r="D48" s="10">
        <v>75</v>
      </c>
      <c r="E48" s="23"/>
      <c r="F48" s="23"/>
      <c r="H48" s="25"/>
      <c r="I48" s="25"/>
      <c r="J48" s="25"/>
      <c r="K48" s="25"/>
      <c r="L48" s="25"/>
      <c r="M48" s="25"/>
      <c r="N48" s="25"/>
      <c r="O48" s="25"/>
      <c r="P48" s="25"/>
      <c r="Q48" s="25"/>
      <c r="R48" s="25"/>
    </row>
    <row r="49" spans="1:18" ht="16" x14ac:dyDescent="0.4">
      <c r="A49" s="21">
        <f t="shared" si="1"/>
        <v>6.7999999999999972</v>
      </c>
      <c r="B49" s="22" t="s">
        <v>284</v>
      </c>
      <c r="C49" s="15" t="s">
        <v>326</v>
      </c>
      <c r="D49" s="10">
        <v>23</v>
      </c>
      <c r="E49" s="23"/>
      <c r="F49" s="23"/>
      <c r="H49" s="25"/>
      <c r="I49" s="25"/>
      <c r="J49" s="25"/>
      <c r="K49" s="25"/>
      <c r="L49" s="25"/>
      <c r="M49" s="25"/>
      <c r="N49" s="25"/>
      <c r="O49" s="25"/>
      <c r="P49" s="25"/>
      <c r="Q49" s="25"/>
      <c r="R49" s="25"/>
    </row>
    <row r="50" spans="1:18" x14ac:dyDescent="0.4">
      <c r="A50" s="21">
        <f t="shared" si="1"/>
        <v>6.8999999999999968</v>
      </c>
      <c r="B50" s="22" t="s">
        <v>283</v>
      </c>
      <c r="C50" s="15" t="s">
        <v>47</v>
      </c>
      <c r="D50" s="10">
        <v>16</v>
      </c>
      <c r="E50" s="23"/>
      <c r="F50" s="23"/>
      <c r="H50" s="25"/>
      <c r="I50" s="25"/>
      <c r="J50" s="25"/>
      <c r="K50" s="25"/>
      <c r="L50" s="25"/>
      <c r="M50" s="25"/>
      <c r="N50" s="25"/>
      <c r="O50" s="25"/>
      <c r="P50" s="25"/>
      <c r="Q50" s="25"/>
      <c r="R50" s="25"/>
    </row>
    <row r="51" spans="1:18" x14ac:dyDescent="0.4">
      <c r="A51" s="13">
        <v>7</v>
      </c>
      <c r="B51" s="14" t="s">
        <v>282</v>
      </c>
      <c r="C51" s="15"/>
      <c r="D51" s="10"/>
      <c r="E51" s="23"/>
      <c r="F51" s="23"/>
      <c r="H51" s="25"/>
      <c r="I51" s="25"/>
      <c r="J51" s="25"/>
      <c r="K51" s="25"/>
      <c r="L51" s="25"/>
      <c r="M51" s="25"/>
      <c r="N51" s="25"/>
      <c r="O51" s="25"/>
      <c r="P51" s="25"/>
      <c r="Q51" s="25"/>
      <c r="R51" s="25"/>
    </row>
    <row r="52" spans="1:18" ht="29" x14ac:dyDescent="0.4">
      <c r="A52" s="32"/>
      <c r="B52" s="27" t="s">
        <v>281</v>
      </c>
      <c r="C52" s="15"/>
      <c r="D52" s="10"/>
      <c r="E52" s="23"/>
      <c r="F52" s="23"/>
      <c r="H52" s="25"/>
      <c r="I52" s="25"/>
      <c r="J52" s="25"/>
      <c r="K52" s="25"/>
      <c r="L52" s="25"/>
      <c r="M52" s="25"/>
      <c r="N52" s="25"/>
      <c r="O52" s="25"/>
      <c r="P52" s="25"/>
      <c r="Q52" s="25"/>
      <c r="R52" s="25"/>
    </row>
    <row r="53" spans="1:18" x14ac:dyDescent="0.4">
      <c r="A53" s="21">
        <v>7.1</v>
      </c>
      <c r="B53" s="22" t="s">
        <v>280</v>
      </c>
      <c r="C53" s="15" t="s">
        <v>16</v>
      </c>
      <c r="D53" s="10">
        <v>1</v>
      </c>
      <c r="E53" s="23"/>
      <c r="F53" s="23"/>
      <c r="H53" s="25"/>
      <c r="I53" s="25"/>
      <c r="J53" s="25"/>
      <c r="K53" s="25"/>
      <c r="L53" s="25"/>
      <c r="M53" s="25"/>
      <c r="N53" s="25"/>
      <c r="O53" s="25"/>
      <c r="P53" s="25"/>
      <c r="Q53" s="25"/>
      <c r="R53" s="25"/>
    </row>
    <row r="54" spans="1:18" x14ac:dyDescent="0.4">
      <c r="A54" s="21">
        <f t="shared" ref="A54:A60" si="2">A53+0.1</f>
        <v>7.1999999999999993</v>
      </c>
      <c r="B54" s="22" t="s">
        <v>279</v>
      </c>
      <c r="C54" s="15" t="s">
        <v>16</v>
      </c>
      <c r="D54" s="10">
        <v>1</v>
      </c>
      <c r="E54" s="23"/>
      <c r="F54" s="23"/>
      <c r="H54" s="25"/>
      <c r="I54" s="25"/>
      <c r="J54" s="25"/>
      <c r="K54" s="25"/>
      <c r="L54" s="25"/>
      <c r="M54" s="25"/>
      <c r="N54" s="25"/>
      <c r="O54" s="25"/>
      <c r="P54" s="25"/>
      <c r="Q54" s="25"/>
      <c r="R54" s="25"/>
    </row>
    <row r="55" spans="1:18" x14ac:dyDescent="0.4">
      <c r="A55" s="21">
        <f t="shared" si="2"/>
        <v>7.2999999999999989</v>
      </c>
      <c r="B55" s="22" t="s">
        <v>278</v>
      </c>
      <c r="C55" s="15" t="s">
        <v>16</v>
      </c>
      <c r="D55" s="10">
        <v>1</v>
      </c>
      <c r="E55" s="23"/>
      <c r="F55" s="23"/>
      <c r="H55" s="25"/>
      <c r="I55" s="25"/>
      <c r="J55" s="25"/>
      <c r="K55" s="25"/>
      <c r="L55" s="25"/>
      <c r="M55" s="25"/>
      <c r="N55" s="25"/>
      <c r="O55" s="25"/>
      <c r="P55" s="25"/>
      <c r="Q55" s="25"/>
      <c r="R55" s="25"/>
    </row>
    <row r="56" spans="1:18" x14ac:dyDescent="0.4">
      <c r="A56" s="21">
        <f t="shared" si="2"/>
        <v>7.3999999999999986</v>
      </c>
      <c r="B56" s="22" t="s">
        <v>277</v>
      </c>
      <c r="C56" s="15" t="s">
        <v>16</v>
      </c>
      <c r="D56" s="10">
        <v>1</v>
      </c>
      <c r="E56" s="23"/>
      <c r="F56" s="23"/>
      <c r="H56" s="25"/>
      <c r="I56" s="25"/>
      <c r="J56" s="25"/>
      <c r="K56" s="25"/>
      <c r="L56" s="25"/>
      <c r="M56" s="25"/>
      <c r="N56" s="25"/>
      <c r="O56" s="25"/>
      <c r="P56" s="25"/>
      <c r="Q56" s="25"/>
      <c r="R56" s="25"/>
    </row>
    <row r="57" spans="1:18" x14ac:dyDescent="0.4">
      <c r="A57" s="21">
        <f t="shared" si="2"/>
        <v>7.4999999999999982</v>
      </c>
      <c r="B57" s="22" t="s">
        <v>276</v>
      </c>
      <c r="C57" s="15" t="s">
        <v>16</v>
      </c>
      <c r="D57" s="10">
        <v>1</v>
      </c>
      <c r="E57" s="23"/>
      <c r="F57" s="23"/>
      <c r="H57" s="25"/>
      <c r="I57" s="25"/>
      <c r="J57" s="25"/>
      <c r="K57" s="25"/>
      <c r="L57" s="25"/>
      <c r="M57" s="25"/>
      <c r="N57" s="25"/>
      <c r="O57" s="25"/>
      <c r="P57" s="25"/>
      <c r="Q57" s="25"/>
      <c r="R57" s="25"/>
    </row>
    <row r="58" spans="1:18" x14ac:dyDescent="0.4">
      <c r="A58" s="21">
        <f t="shared" si="2"/>
        <v>7.5999999999999979</v>
      </c>
      <c r="B58" s="22" t="s">
        <v>275</v>
      </c>
      <c r="C58" s="15" t="s">
        <v>16</v>
      </c>
      <c r="D58" s="10">
        <v>1</v>
      </c>
      <c r="E58" s="23"/>
      <c r="F58" s="23"/>
      <c r="H58" s="25"/>
      <c r="I58" s="25"/>
      <c r="J58" s="25"/>
      <c r="K58" s="25"/>
      <c r="L58" s="25"/>
      <c r="M58" s="25"/>
      <c r="N58" s="25"/>
      <c r="O58" s="25"/>
      <c r="P58" s="25"/>
      <c r="Q58" s="25"/>
      <c r="R58" s="25"/>
    </row>
    <row r="59" spans="1:18" ht="29" x14ac:dyDescent="0.4">
      <c r="A59" s="21">
        <f t="shared" si="2"/>
        <v>7.6999999999999975</v>
      </c>
      <c r="B59" s="22" t="s">
        <v>274</v>
      </c>
      <c r="C59" s="15" t="s">
        <v>16</v>
      </c>
      <c r="D59" s="10">
        <v>1</v>
      </c>
      <c r="E59" s="23"/>
      <c r="F59" s="23"/>
      <c r="H59" s="25"/>
      <c r="I59" s="25"/>
      <c r="J59" s="25"/>
      <c r="K59" s="25"/>
      <c r="L59" s="25"/>
      <c r="M59" s="25"/>
      <c r="N59" s="25"/>
      <c r="O59" s="25"/>
      <c r="P59" s="25"/>
      <c r="Q59" s="25"/>
      <c r="R59" s="25"/>
    </row>
    <row r="60" spans="1:18" ht="29" x14ac:dyDescent="0.4">
      <c r="A60" s="21">
        <f t="shared" si="2"/>
        <v>7.7999999999999972</v>
      </c>
      <c r="B60" s="22" t="s">
        <v>273</v>
      </c>
      <c r="C60" s="15" t="s">
        <v>16</v>
      </c>
      <c r="D60" s="10">
        <v>10</v>
      </c>
      <c r="E60" s="23"/>
      <c r="F60" s="23"/>
      <c r="H60" s="25"/>
      <c r="I60" s="25"/>
      <c r="J60" s="25"/>
      <c r="K60" s="25"/>
      <c r="L60" s="25"/>
      <c r="M60" s="25"/>
      <c r="N60" s="25"/>
      <c r="O60" s="25"/>
      <c r="P60" s="25"/>
      <c r="Q60" s="25"/>
      <c r="R60" s="25"/>
    </row>
    <row r="61" spans="1:18" x14ac:dyDescent="0.4">
      <c r="A61" s="33"/>
      <c r="B61" s="34" t="s">
        <v>272</v>
      </c>
      <c r="C61" s="35"/>
      <c r="D61" s="36"/>
      <c r="E61" s="37"/>
      <c r="F61" s="38"/>
      <c r="H61" s="25"/>
      <c r="I61" s="25"/>
      <c r="J61" s="25"/>
      <c r="K61" s="25"/>
      <c r="L61" s="25"/>
      <c r="M61" s="25"/>
      <c r="N61" s="25"/>
      <c r="O61" s="25"/>
      <c r="P61" s="25"/>
      <c r="Q61" s="25"/>
      <c r="R61" s="25"/>
    </row>
    <row r="62" spans="1:18" x14ac:dyDescent="0.4">
      <c r="C62" s="40"/>
      <c r="D62" s="25"/>
    </row>
    <row r="63" spans="1:18" x14ac:dyDescent="0.4">
      <c r="A63" s="41" t="s">
        <v>271</v>
      </c>
      <c r="B63" s="163" t="s">
        <v>270</v>
      </c>
      <c r="C63" s="163"/>
      <c r="D63" s="163"/>
      <c r="E63" s="163"/>
      <c r="F63" s="41"/>
    </row>
    <row r="64" spans="1:18" ht="29" x14ac:dyDescent="0.4">
      <c r="A64" s="4" t="s">
        <v>41</v>
      </c>
      <c r="B64" s="5" t="s">
        <v>40</v>
      </c>
      <c r="C64" s="4" t="s">
        <v>39</v>
      </c>
      <c r="D64" s="4" t="s">
        <v>38</v>
      </c>
      <c r="E64" s="4" t="s">
        <v>37</v>
      </c>
      <c r="F64" s="4" t="s">
        <v>36</v>
      </c>
    </row>
    <row r="65" spans="1:18" x14ac:dyDescent="0.4">
      <c r="A65" s="7" t="s">
        <v>269</v>
      </c>
      <c r="B65" s="8" t="s">
        <v>268</v>
      </c>
      <c r="C65" s="9"/>
      <c r="D65" s="10"/>
      <c r="E65" s="11"/>
      <c r="F65" s="12" t="s">
        <v>33</v>
      </c>
    </row>
    <row r="66" spans="1:18" s="19" customFormat="1" x14ac:dyDescent="0.4">
      <c r="A66" s="13">
        <v>1</v>
      </c>
      <c r="B66" s="14" t="s">
        <v>267</v>
      </c>
      <c r="C66" s="15"/>
      <c r="D66" s="16"/>
      <c r="E66" s="17"/>
      <c r="F66" s="17"/>
    </row>
    <row r="67" spans="1:18" ht="43.5" x14ac:dyDescent="0.4">
      <c r="A67" s="10">
        <v>1.1000000000000001</v>
      </c>
      <c r="B67" s="42" t="s">
        <v>266</v>
      </c>
      <c r="C67" s="10" t="s">
        <v>18</v>
      </c>
      <c r="D67" s="10">
        <v>1</v>
      </c>
      <c r="E67" s="43"/>
      <c r="F67" s="23"/>
    </row>
    <row r="68" spans="1:18" s="19" customFormat="1" x14ac:dyDescent="0.4">
      <c r="A68" s="13">
        <v>2</v>
      </c>
      <c r="B68" s="14" t="s">
        <v>265</v>
      </c>
      <c r="C68" s="15"/>
      <c r="D68" s="16"/>
      <c r="E68" s="17"/>
      <c r="F68" s="17"/>
    </row>
    <row r="69" spans="1:18" ht="29" x14ac:dyDescent="0.4">
      <c r="A69" s="10">
        <v>2.1</v>
      </c>
      <c r="B69" s="44" t="s">
        <v>264</v>
      </c>
      <c r="C69" s="10" t="s">
        <v>18</v>
      </c>
      <c r="D69" s="10">
        <v>15</v>
      </c>
      <c r="E69" s="23"/>
      <c r="F69" s="23"/>
    </row>
    <row r="70" spans="1:18" x14ac:dyDescent="0.4">
      <c r="A70" s="33"/>
      <c r="B70" s="34" t="s">
        <v>263</v>
      </c>
      <c r="C70" s="35"/>
      <c r="D70" s="36"/>
      <c r="E70" s="37"/>
      <c r="F70" s="38">
        <f>SUM(F66:F69)</f>
        <v>0</v>
      </c>
      <c r="H70" s="25"/>
      <c r="I70" s="25"/>
      <c r="J70" s="25"/>
      <c r="K70" s="25"/>
      <c r="L70" s="25"/>
      <c r="M70" s="25"/>
      <c r="N70" s="25"/>
      <c r="O70" s="25"/>
      <c r="P70" s="25"/>
      <c r="Q70" s="25"/>
      <c r="R70" s="25"/>
    </row>
    <row r="72" spans="1:18" x14ac:dyDescent="0.4">
      <c r="A72" s="41" t="s">
        <v>262</v>
      </c>
      <c r="B72" s="163" t="s">
        <v>261</v>
      </c>
      <c r="C72" s="163"/>
      <c r="D72" s="163"/>
      <c r="E72" s="163"/>
      <c r="F72" s="45"/>
    </row>
    <row r="73" spans="1:18" ht="29" x14ac:dyDescent="0.4">
      <c r="A73" s="4" t="s">
        <v>41</v>
      </c>
      <c r="B73" s="5" t="s">
        <v>40</v>
      </c>
      <c r="C73" s="4" t="s">
        <v>39</v>
      </c>
      <c r="D73" s="4" t="s">
        <v>38</v>
      </c>
      <c r="E73" s="4" t="s">
        <v>37</v>
      </c>
      <c r="F73" s="4" t="s">
        <v>36</v>
      </c>
    </row>
    <row r="74" spans="1:18" x14ac:dyDescent="0.4">
      <c r="A74" s="7" t="s">
        <v>260</v>
      </c>
      <c r="B74" s="8" t="s">
        <v>259</v>
      </c>
      <c r="C74" s="9"/>
      <c r="D74" s="10"/>
      <c r="E74" s="11"/>
      <c r="F74" s="12" t="s">
        <v>33</v>
      </c>
    </row>
    <row r="75" spans="1:18" ht="43.5" x14ac:dyDescent="0.4">
      <c r="A75" s="13">
        <v>1</v>
      </c>
      <c r="B75" s="14" t="s">
        <v>258</v>
      </c>
      <c r="C75" s="46"/>
      <c r="D75" s="46"/>
      <c r="E75" s="46"/>
      <c r="F75" s="47"/>
    </row>
    <row r="76" spans="1:18" ht="29" x14ac:dyDescent="0.4">
      <c r="A76" s="48">
        <v>1</v>
      </c>
      <c r="B76" s="49" t="s">
        <v>257</v>
      </c>
      <c r="C76" s="46" t="s">
        <v>248</v>
      </c>
      <c r="D76" s="46">
        <v>30</v>
      </c>
      <c r="E76" s="46"/>
      <c r="F76" s="50"/>
    </row>
    <row r="77" spans="1:18" x14ac:dyDescent="0.4">
      <c r="A77" s="48">
        <f t="shared" ref="A77:A85" si="3">A76+0.1</f>
        <v>1.1000000000000001</v>
      </c>
      <c r="B77" s="49" t="s">
        <v>256</v>
      </c>
      <c r="C77" s="46" t="s">
        <v>252</v>
      </c>
      <c r="D77" s="46">
        <v>2</v>
      </c>
      <c r="E77" s="46"/>
      <c r="F77" s="50"/>
    </row>
    <row r="78" spans="1:18" ht="29" x14ac:dyDescent="0.4">
      <c r="A78" s="48">
        <f t="shared" si="3"/>
        <v>1.2000000000000002</v>
      </c>
      <c r="B78" s="49" t="s">
        <v>255</v>
      </c>
      <c r="C78" s="46" t="s">
        <v>252</v>
      </c>
      <c r="D78" s="46">
        <v>9</v>
      </c>
      <c r="E78" s="46"/>
      <c r="F78" s="50"/>
    </row>
    <row r="79" spans="1:18" x14ac:dyDescent="0.4">
      <c r="A79" s="48">
        <f t="shared" si="3"/>
        <v>1.3000000000000003</v>
      </c>
      <c r="B79" s="49" t="s">
        <v>254</v>
      </c>
      <c r="C79" s="46" t="s">
        <v>252</v>
      </c>
      <c r="D79" s="46">
        <v>3</v>
      </c>
      <c r="E79" s="46"/>
      <c r="F79" s="50"/>
    </row>
    <row r="80" spans="1:18" ht="29" x14ac:dyDescent="0.4">
      <c r="A80" s="48">
        <f t="shared" si="3"/>
        <v>1.4000000000000004</v>
      </c>
      <c r="B80" s="49" t="s">
        <v>253</v>
      </c>
      <c r="C80" s="46" t="s">
        <v>248</v>
      </c>
      <c r="D80" s="46">
        <v>1.5</v>
      </c>
      <c r="E80" s="46"/>
      <c r="F80" s="50"/>
    </row>
    <row r="81" spans="1:18" ht="29" x14ac:dyDescent="0.4">
      <c r="A81" s="48">
        <f t="shared" si="3"/>
        <v>1.5000000000000004</v>
      </c>
      <c r="B81" s="49" t="s">
        <v>328</v>
      </c>
      <c r="C81" s="46" t="s">
        <v>252</v>
      </c>
      <c r="D81" s="46">
        <v>4</v>
      </c>
      <c r="E81" s="46"/>
      <c r="F81" s="50"/>
    </row>
    <row r="82" spans="1:18" x14ac:dyDescent="0.4">
      <c r="A82" s="48">
        <f t="shared" si="3"/>
        <v>1.6000000000000005</v>
      </c>
      <c r="B82" s="49" t="s">
        <v>251</v>
      </c>
      <c r="C82" s="46" t="s">
        <v>248</v>
      </c>
      <c r="D82" s="46">
        <v>8</v>
      </c>
      <c r="E82" s="46"/>
      <c r="F82" s="50"/>
    </row>
    <row r="83" spans="1:18" ht="29" x14ac:dyDescent="0.4">
      <c r="A83" s="48">
        <f t="shared" si="3"/>
        <v>1.7000000000000006</v>
      </c>
      <c r="B83" s="49" t="s">
        <v>250</v>
      </c>
      <c r="C83" s="46" t="s">
        <v>248</v>
      </c>
      <c r="D83" s="46">
        <v>14.95</v>
      </c>
      <c r="E83" s="46"/>
      <c r="F83" s="50"/>
    </row>
    <row r="84" spans="1:18" x14ac:dyDescent="0.4">
      <c r="A84" s="48">
        <f t="shared" si="3"/>
        <v>1.8000000000000007</v>
      </c>
      <c r="B84" s="49" t="s">
        <v>249</v>
      </c>
      <c r="C84" s="46" t="s">
        <v>248</v>
      </c>
      <c r="D84" s="46">
        <v>7.45</v>
      </c>
      <c r="E84" s="46"/>
      <c r="F84" s="50"/>
    </row>
    <row r="85" spans="1:18" ht="43.5" x14ac:dyDescent="0.4">
      <c r="A85" s="48">
        <f t="shared" si="3"/>
        <v>1.9000000000000008</v>
      </c>
      <c r="B85" s="49" t="s">
        <v>247</v>
      </c>
      <c r="C85" s="46" t="s">
        <v>246</v>
      </c>
      <c r="D85" s="46">
        <v>1</v>
      </c>
      <c r="E85" s="46"/>
      <c r="F85" s="50"/>
    </row>
    <row r="86" spans="1:18" x14ac:dyDescent="0.4">
      <c r="A86" s="51"/>
      <c r="B86" s="167" t="s">
        <v>245</v>
      </c>
      <c r="C86" s="167"/>
      <c r="D86" s="167"/>
      <c r="E86" s="52"/>
      <c r="F86" s="130"/>
    </row>
    <row r="87" spans="1:18" ht="29" x14ac:dyDescent="0.4">
      <c r="A87" s="13">
        <v>2</v>
      </c>
      <c r="B87" s="14" t="s">
        <v>244</v>
      </c>
      <c r="C87" s="46"/>
      <c r="D87" s="46"/>
      <c r="E87" s="46"/>
      <c r="F87" s="47"/>
    </row>
    <row r="88" spans="1:18" ht="29" x14ac:dyDescent="0.4">
      <c r="A88" s="48">
        <v>2.1</v>
      </c>
      <c r="B88" s="49" t="s">
        <v>243</v>
      </c>
      <c r="C88" s="46" t="s">
        <v>73</v>
      </c>
      <c r="D88" s="46">
        <v>1</v>
      </c>
      <c r="E88" s="53"/>
      <c r="F88" s="50"/>
    </row>
    <row r="89" spans="1:18" x14ac:dyDescent="0.4">
      <c r="A89" s="54"/>
      <c r="B89" s="167" t="s">
        <v>242</v>
      </c>
      <c r="C89" s="167"/>
      <c r="D89" s="167"/>
      <c r="E89" s="52"/>
      <c r="F89" s="130"/>
    </row>
    <row r="90" spans="1:18" x14ac:dyDescent="0.4">
      <c r="A90" s="33"/>
      <c r="B90" s="34" t="s">
        <v>241</v>
      </c>
      <c r="C90" s="35"/>
      <c r="D90" s="36"/>
      <c r="E90" s="37"/>
      <c r="F90" s="38"/>
      <c r="H90" s="25"/>
      <c r="I90" s="25"/>
      <c r="J90" s="25"/>
      <c r="K90" s="25"/>
      <c r="L90" s="25"/>
      <c r="M90" s="25"/>
      <c r="N90" s="25"/>
      <c r="O90" s="25"/>
      <c r="P90" s="25"/>
      <c r="Q90" s="25"/>
      <c r="R90" s="25"/>
    </row>
    <row r="91" spans="1:18" s="59" customFormat="1" x14ac:dyDescent="0.4">
      <c r="A91" s="55"/>
      <c r="B91" s="56"/>
      <c r="C91" s="56"/>
      <c r="D91" s="56"/>
      <c r="E91" s="57"/>
      <c r="F91" s="58"/>
    </row>
    <row r="92" spans="1:18" ht="15" thickBot="1" x14ac:dyDescent="0.45">
      <c r="A92" s="144" t="s">
        <v>240</v>
      </c>
      <c r="B92" s="162" t="s">
        <v>239</v>
      </c>
      <c r="C92" s="162"/>
      <c r="D92" s="162"/>
      <c r="E92" s="162"/>
      <c r="F92" s="145"/>
    </row>
    <row r="93" spans="1:18" ht="29" x14ac:dyDescent="0.4">
      <c r="A93" s="146" t="s">
        <v>41</v>
      </c>
      <c r="B93" s="147" t="s">
        <v>40</v>
      </c>
      <c r="C93" s="148" t="s">
        <v>39</v>
      </c>
      <c r="D93" s="148" t="s">
        <v>38</v>
      </c>
      <c r="E93" s="148" t="s">
        <v>37</v>
      </c>
      <c r="F93" s="149" t="s">
        <v>36</v>
      </c>
    </row>
    <row r="94" spans="1:18" x14ac:dyDescent="0.4">
      <c r="A94" s="150" t="s">
        <v>204</v>
      </c>
      <c r="B94" s="8" t="s">
        <v>238</v>
      </c>
      <c r="C94" s="9"/>
      <c r="D94" s="10"/>
      <c r="E94" s="11"/>
      <c r="F94" s="151" t="s">
        <v>33</v>
      </c>
    </row>
    <row r="95" spans="1:18" s="19" customFormat="1" x14ac:dyDescent="0.4">
      <c r="A95" s="152">
        <v>1</v>
      </c>
      <c r="B95" s="14" t="s">
        <v>237</v>
      </c>
      <c r="C95" s="15"/>
      <c r="D95" s="16"/>
      <c r="E95" s="17"/>
      <c r="F95" s="153"/>
    </row>
    <row r="96" spans="1:18" x14ac:dyDescent="0.4">
      <c r="A96" s="154">
        <v>1.1000000000000001</v>
      </c>
      <c r="B96" s="137" t="s">
        <v>236</v>
      </c>
      <c r="C96" s="88"/>
      <c r="D96" s="88"/>
      <c r="E96" s="88"/>
      <c r="F96" s="155"/>
    </row>
    <row r="97" spans="1:6" ht="43.5" x14ac:dyDescent="0.4">
      <c r="A97" s="154"/>
      <c r="B97" s="138" t="s">
        <v>235</v>
      </c>
      <c r="C97" s="88"/>
      <c r="D97" s="88"/>
      <c r="E97" s="88"/>
      <c r="F97" s="155"/>
    </row>
    <row r="98" spans="1:6" ht="29" x14ac:dyDescent="0.4">
      <c r="A98" s="154" t="s">
        <v>234</v>
      </c>
      <c r="B98" s="44" t="s">
        <v>64</v>
      </c>
      <c r="C98" s="88" t="s">
        <v>329</v>
      </c>
      <c r="D98" s="88">
        <v>35</v>
      </c>
      <c r="E98" s="88"/>
      <c r="F98" s="155"/>
    </row>
    <row r="99" spans="1:6" ht="29" x14ac:dyDescent="0.4">
      <c r="A99" s="154" t="s">
        <v>233</v>
      </c>
      <c r="B99" s="44" t="s">
        <v>232</v>
      </c>
      <c r="C99" s="88" t="s">
        <v>329</v>
      </c>
      <c r="D99" s="88">
        <v>34</v>
      </c>
      <c r="E99" s="88"/>
      <c r="F99" s="155"/>
    </row>
    <row r="100" spans="1:6" ht="29" x14ac:dyDescent="0.4">
      <c r="A100" s="154" t="s">
        <v>231</v>
      </c>
      <c r="B100" s="44" t="s">
        <v>230</v>
      </c>
      <c r="C100" s="88" t="s">
        <v>330</v>
      </c>
      <c r="D100" s="88">
        <v>28</v>
      </c>
      <c r="E100" s="88"/>
      <c r="F100" s="155"/>
    </row>
    <row r="101" spans="1:6" ht="16" x14ac:dyDescent="0.4">
      <c r="A101" s="154" t="s">
        <v>229</v>
      </c>
      <c r="B101" s="44" t="s">
        <v>228</v>
      </c>
      <c r="C101" s="88" t="s">
        <v>330</v>
      </c>
      <c r="D101" s="88">
        <v>3</v>
      </c>
      <c r="E101" s="88"/>
      <c r="F101" s="155"/>
    </row>
    <row r="102" spans="1:6" ht="16" x14ac:dyDescent="0.4">
      <c r="A102" s="154" t="s">
        <v>227</v>
      </c>
      <c r="B102" s="44" t="s">
        <v>226</v>
      </c>
      <c r="C102" s="88" t="s">
        <v>330</v>
      </c>
      <c r="D102" s="88">
        <v>12</v>
      </c>
      <c r="E102" s="88"/>
      <c r="F102" s="155"/>
    </row>
    <row r="103" spans="1:6" ht="16" x14ac:dyDescent="0.4">
      <c r="A103" s="154" t="s">
        <v>225</v>
      </c>
      <c r="B103" s="44" t="s">
        <v>224</v>
      </c>
      <c r="C103" s="88" t="s">
        <v>330</v>
      </c>
      <c r="D103" s="88">
        <v>26</v>
      </c>
      <c r="E103" s="88"/>
      <c r="F103" s="155"/>
    </row>
    <row r="104" spans="1:6" x14ac:dyDescent="0.4">
      <c r="A104" s="154">
        <v>1.2</v>
      </c>
      <c r="B104" s="137" t="s">
        <v>223</v>
      </c>
      <c r="C104" s="88"/>
      <c r="D104" s="88"/>
      <c r="E104" s="88"/>
      <c r="F104" s="155"/>
    </row>
    <row r="105" spans="1:6" ht="29" x14ac:dyDescent="0.4">
      <c r="A105" s="154" t="s">
        <v>222</v>
      </c>
      <c r="B105" s="44" t="s">
        <v>58</v>
      </c>
      <c r="C105" s="88" t="s">
        <v>330</v>
      </c>
      <c r="D105" s="88">
        <v>5</v>
      </c>
      <c r="E105" s="88"/>
      <c r="F105" s="155"/>
    </row>
    <row r="106" spans="1:6" x14ac:dyDescent="0.4">
      <c r="A106" s="154">
        <v>1.3</v>
      </c>
      <c r="B106" s="137" t="s">
        <v>221</v>
      </c>
      <c r="C106" s="88"/>
      <c r="D106" s="88"/>
      <c r="E106" s="88"/>
      <c r="F106" s="155"/>
    </row>
    <row r="107" spans="1:6" ht="16" x14ac:dyDescent="0.4">
      <c r="A107" s="154" t="s">
        <v>220</v>
      </c>
      <c r="B107" s="44" t="s">
        <v>219</v>
      </c>
      <c r="C107" s="88" t="s">
        <v>329</v>
      </c>
      <c r="D107" s="88">
        <v>10</v>
      </c>
      <c r="E107" s="88"/>
      <c r="F107" s="155"/>
    </row>
    <row r="108" spans="1:6" ht="16" x14ac:dyDescent="0.4">
      <c r="A108" s="154" t="s">
        <v>218</v>
      </c>
      <c r="B108" s="44" t="s">
        <v>217</v>
      </c>
      <c r="C108" s="88" t="s">
        <v>329</v>
      </c>
      <c r="D108" s="88">
        <v>15</v>
      </c>
      <c r="E108" s="88"/>
      <c r="F108" s="155"/>
    </row>
    <row r="109" spans="1:6" ht="16" x14ac:dyDescent="0.4">
      <c r="A109" s="154" t="s">
        <v>216</v>
      </c>
      <c r="B109" s="44" t="s">
        <v>215</v>
      </c>
      <c r="C109" s="88" t="s">
        <v>329</v>
      </c>
      <c r="D109" s="88">
        <v>15</v>
      </c>
      <c r="E109" s="88"/>
      <c r="F109" s="155"/>
    </row>
    <row r="110" spans="1:6" x14ac:dyDescent="0.4">
      <c r="A110" s="154">
        <v>1.4</v>
      </c>
      <c r="B110" s="137" t="s">
        <v>214</v>
      </c>
      <c r="C110" s="88"/>
      <c r="D110" s="88"/>
      <c r="E110" s="88"/>
      <c r="F110" s="155"/>
    </row>
    <row r="111" spans="1:6" x14ac:dyDescent="0.4">
      <c r="A111" s="154"/>
      <c r="B111" s="139" t="s">
        <v>213</v>
      </c>
      <c r="C111" s="88"/>
      <c r="D111" s="88"/>
      <c r="E111" s="88"/>
      <c r="F111" s="155"/>
    </row>
    <row r="112" spans="1:6" ht="16" x14ac:dyDescent="0.4">
      <c r="A112" s="154" t="s">
        <v>209</v>
      </c>
      <c r="B112" s="44" t="s">
        <v>212</v>
      </c>
      <c r="C112" s="88" t="s">
        <v>330</v>
      </c>
      <c r="D112" s="88">
        <v>2</v>
      </c>
      <c r="E112" s="88"/>
      <c r="F112" s="155"/>
    </row>
    <row r="113" spans="1:6" ht="16" x14ac:dyDescent="0.4">
      <c r="A113" s="154" t="s">
        <v>207</v>
      </c>
      <c r="B113" s="44" t="s">
        <v>211</v>
      </c>
      <c r="C113" s="88" t="s">
        <v>329</v>
      </c>
      <c r="D113" s="88">
        <v>19</v>
      </c>
      <c r="E113" s="88"/>
      <c r="F113" s="155"/>
    </row>
    <row r="114" spans="1:6" x14ac:dyDescent="0.4">
      <c r="A114" s="154">
        <v>1.4</v>
      </c>
      <c r="B114" s="137" t="s">
        <v>210</v>
      </c>
      <c r="C114" s="88"/>
      <c r="D114" s="88"/>
      <c r="E114" s="88"/>
      <c r="F114" s="155"/>
    </row>
    <row r="115" spans="1:6" x14ac:dyDescent="0.4">
      <c r="A115" s="154" t="s">
        <v>209</v>
      </c>
      <c r="B115" s="44" t="s">
        <v>208</v>
      </c>
      <c r="C115" s="88" t="s">
        <v>174</v>
      </c>
      <c r="D115" s="88">
        <v>55</v>
      </c>
      <c r="E115" s="88"/>
      <c r="F115" s="155"/>
    </row>
    <row r="116" spans="1:6" ht="29" x14ac:dyDescent="0.4">
      <c r="A116" s="154" t="s">
        <v>207</v>
      </c>
      <c r="B116" s="44" t="s">
        <v>169</v>
      </c>
      <c r="C116" s="88" t="s">
        <v>329</v>
      </c>
      <c r="D116" s="88">
        <v>19</v>
      </c>
      <c r="E116" s="88"/>
      <c r="F116" s="155"/>
    </row>
    <row r="117" spans="1:6" x14ac:dyDescent="0.4">
      <c r="A117" s="154">
        <v>1.5</v>
      </c>
      <c r="B117" s="137" t="s">
        <v>206</v>
      </c>
      <c r="C117" s="88"/>
      <c r="D117" s="88"/>
      <c r="E117" s="88"/>
      <c r="F117" s="155"/>
    </row>
    <row r="118" spans="1:6" ht="29" x14ac:dyDescent="0.4">
      <c r="A118" s="154" t="s">
        <v>198</v>
      </c>
      <c r="B118" s="44" t="s">
        <v>205</v>
      </c>
      <c r="C118" s="88" t="s">
        <v>47</v>
      </c>
      <c r="D118" s="88">
        <v>17</v>
      </c>
      <c r="E118" s="88"/>
      <c r="F118" s="155"/>
    </row>
    <row r="119" spans="1:6" x14ac:dyDescent="0.4">
      <c r="A119" s="154">
        <v>1.5</v>
      </c>
      <c r="B119" s="137" t="s">
        <v>199</v>
      </c>
      <c r="C119" s="88"/>
      <c r="D119" s="88"/>
      <c r="E119" s="88"/>
      <c r="F119" s="155"/>
    </row>
    <row r="120" spans="1:6" ht="29" x14ac:dyDescent="0.4">
      <c r="A120" s="154" t="s">
        <v>204</v>
      </c>
      <c r="B120" s="44" t="s">
        <v>203</v>
      </c>
      <c r="C120" s="88" t="s">
        <v>329</v>
      </c>
      <c r="D120" s="88">
        <v>21</v>
      </c>
      <c r="E120" s="88"/>
      <c r="F120" s="155"/>
    </row>
    <row r="121" spans="1:6" ht="29" x14ac:dyDescent="0.4">
      <c r="A121" s="154" t="s">
        <v>35</v>
      </c>
      <c r="B121" s="44" t="s">
        <v>202</v>
      </c>
      <c r="C121" s="88" t="s">
        <v>329</v>
      </c>
      <c r="D121" s="88">
        <v>19</v>
      </c>
      <c r="E121" s="88"/>
      <c r="F121" s="155"/>
    </row>
    <row r="122" spans="1:6" x14ac:dyDescent="0.4">
      <c r="A122" s="154" t="s">
        <v>201</v>
      </c>
      <c r="B122" s="44" t="s">
        <v>200</v>
      </c>
      <c r="C122" s="88" t="s">
        <v>47</v>
      </c>
      <c r="D122" s="88">
        <v>17</v>
      </c>
      <c r="E122" s="88"/>
      <c r="F122" s="155"/>
    </row>
    <row r="123" spans="1:6" x14ac:dyDescent="0.4">
      <c r="A123" s="154">
        <v>1.5</v>
      </c>
      <c r="B123" s="137" t="s">
        <v>199</v>
      </c>
      <c r="C123" s="88"/>
      <c r="D123" s="88"/>
      <c r="E123" s="88"/>
      <c r="F123" s="155"/>
    </row>
    <row r="124" spans="1:6" ht="16" x14ac:dyDescent="0.4">
      <c r="A124" s="154" t="s">
        <v>198</v>
      </c>
      <c r="B124" s="44" t="s">
        <v>197</v>
      </c>
      <c r="C124" s="88" t="s">
        <v>329</v>
      </c>
      <c r="D124" s="88">
        <v>5</v>
      </c>
      <c r="E124" s="88"/>
      <c r="F124" s="155"/>
    </row>
    <row r="125" spans="1:6" ht="29" x14ac:dyDescent="0.4">
      <c r="A125" s="154" t="s">
        <v>196</v>
      </c>
      <c r="B125" s="44" t="s">
        <v>195</v>
      </c>
      <c r="C125" s="88" t="s">
        <v>329</v>
      </c>
      <c r="D125" s="88">
        <v>5</v>
      </c>
      <c r="E125" s="88"/>
      <c r="F125" s="155"/>
    </row>
    <row r="126" spans="1:6" x14ac:dyDescent="0.4">
      <c r="A126" s="154"/>
      <c r="B126" s="137"/>
      <c r="C126" s="88"/>
      <c r="D126" s="88"/>
      <c r="E126" s="88"/>
      <c r="F126" s="155"/>
    </row>
    <row r="127" spans="1:6" s="19" customFormat="1" x14ac:dyDescent="0.4">
      <c r="A127" s="152">
        <v>2</v>
      </c>
      <c r="B127" s="14" t="s">
        <v>194</v>
      </c>
      <c r="C127" s="15"/>
      <c r="D127" s="16"/>
      <c r="E127" s="17"/>
      <c r="F127" s="153"/>
    </row>
    <row r="128" spans="1:6" x14ac:dyDescent="0.4">
      <c r="A128" s="154">
        <v>2.1</v>
      </c>
      <c r="B128" s="137" t="s">
        <v>193</v>
      </c>
      <c r="C128" s="88"/>
      <c r="D128" s="88"/>
      <c r="E128" s="88"/>
      <c r="F128" s="155"/>
    </row>
    <row r="129" spans="1:6" ht="16" x14ac:dyDescent="0.4">
      <c r="A129" s="154" t="s">
        <v>192</v>
      </c>
      <c r="B129" s="44" t="s">
        <v>191</v>
      </c>
      <c r="C129" s="88" t="s">
        <v>329</v>
      </c>
      <c r="D129" s="88">
        <v>38</v>
      </c>
      <c r="E129" s="88"/>
      <c r="F129" s="155"/>
    </row>
    <row r="130" spans="1:6" x14ac:dyDescent="0.4">
      <c r="A130" s="154"/>
      <c r="B130" s="140" t="s">
        <v>190</v>
      </c>
      <c r="C130" s="88"/>
      <c r="D130" s="88"/>
      <c r="E130" s="88"/>
      <c r="F130" s="155"/>
    </row>
    <row r="131" spans="1:6" ht="29" x14ac:dyDescent="0.4">
      <c r="A131" s="154" t="s">
        <v>189</v>
      </c>
      <c r="B131" s="44" t="s">
        <v>188</v>
      </c>
      <c r="C131" s="88" t="s">
        <v>47</v>
      </c>
      <c r="D131" s="88">
        <v>13</v>
      </c>
      <c r="E131" s="88"/>
      <c r="F131" s="155"/>
    </row>
    <row r="132" spans="1:6" x14ac:dyDescent="0.4">
      <c r="A132" s="154"/>
      <c r="B132" s="140" t="s">
        <v>187</v>
      </c>
      <c r="C132" s="88"/>
      <c r="D132" s="88"/>
      <c r="E132" s="88"/>
      <c r="F132" s="155"/>
    </row>
    <row r="133" spans="1:6" ht="29" x14ac:dyDescent="0.4">
      <c r="A133" s="154"/>
      <c r="B133" s="44" t="s">
        <v>186</v>
      </c>
      <c r="C133" s="88"/>
      <c r="D133" s="88"/>
      <c r="E133" s="88"/>
      <c r="F133" s="155"/>
    </row>
    <row r="134" spans="1:6" x14ac:dyDescent="0.4">
      <c r="A134" s="154" t="s">
        <v>185</v>
      </c>
      <c r="B134" s="44" t="s">
        <v>184</v>
      </c>
      <c r="C134" s="88" t="s">
        <v>22</v>
      </c>
      <c r="D134" s="88">
        <v>1</v>
      </c>
      <c r="E134" s="88"/>
      <c r="F134" s="155"/>
    </row>
    <row r="135" spans="1:6" x14ac:dyDescent="0.4">
      <c r="A135" s="154" t="s">
        <v>183</v>
      </c>
      <c r="B135" s="44" t="s">
        <v>182</v>
      </c>
      <c r="C135" s="88" t="s">
        <v>22</v>
      </c>
      <c r="D135" s="88">
        <v>1</v>
      </c>
      <c r="E135" s="88"/>
      <c r="F135" s="155"/>
    </row>
    <row r="136" spans="1:6" ht="16" x14ac:dyDescent="0.4">
      <c r="A136" s="154" t="s">
        <v>181</v>
      </c>
      <c r="B136" s="44" t="s">
        <v>180</v>
      </c>
      <c r="C136" s="88" t="s">
        <v>329</v>
      </c>
      <c r="D136" s="88">
        <v>4</v>
      </c>
      <c r="E136" s="88"/>
      <c r="F136" s="155"/>
    </row>
    <row r="137" spans="1:6" x14ac:dyDescent="0.4">
      <c r="A137" s="154"/>
      <c r="B137" s="140" t="s">
        <v>179</v>
      </c>
      <c r="C137" s="88"/>
      <c r="D137" s="88"/>
      <c r="E137" s="88"/>
      <c r="F137" s="155"/>
    </row>
    <row r="138" spans="1:6" x14ac:dyDescent="0.4">
      <c r="A138" s="154" t="s">
        <v>178</v>
      </c>
      <c r="B138" s="44" t="s">
        <v>177</v>
      </c>
      <c r="C138" s="88" t="s">
        <v>174</v>
      </c>
      <c r="D138" s="88">
        <v>30</v>
      </c>
      <c r="E138" s="88"/>
      <c r="F138" s="155"/>
    </row>
    <row r="139" spans="1:6" x14ac:dyDescent="0.4">
      <c r="A139" s="154" t="s">
        <v>176</v>
      </c>
      <c r="B139" s="44" t="s">
        <v>175</v>
      </c>
      <c r="C139" s="88" t="s">
        <v>174</v>
      </c>
      <c r="D139" s="88">
        <v>55</v>
      </c>
      <c r="E139" s="88"/>
      <c r="F139" s="155"/>
    </row>
    <row r="140" spans="1:6" x14ac:dyDescent="0.4">
      <c r="A140" s="154" t="s">
        <v>173</v>
      </c>
      <c r="B140" s="44" t="s">
        <v>172</v>
      </c>
      <c r="C140" s="88" t="s">
        <v>171</v>
      </c>
      <c r="D140" s="88">
        <v>25</v>
      </c>
      <c r="E140" s="88"/>
      <c r="F140" s="155"/>
    </row>
    <row r="141" spans="1:6" ht="29" x14ac:dyDescent="0.4">
      <c r="A141" s="154" t="s">
        <v>170</v>
      </c>
      <c r="B141" s="44" t="s">
        <v>169</v>
      </c>
      <c r="C141" s="88" t="s">
        <v>329</v>
      </c>
      <c r="D141" s="88">
        <v>2</v>
      </c>
      <c r="E141" s="88"/>
      <c r="F141" s="155"/>
    </row>
    <row r="142" spans="1:6" x14ac:dyDescent="0.4">
      <c r="A142" s="154"/>
      <c r="B142" s="140" t="s">
        <v>168</v>
      </c>
      <c r="C142" s="88"/>
      <c r="D142" s="88"/>
      <c r="E142" s="88"/>
      <c r="F142" s="155"/>
    </row>
    <row r="143" spans="1:6" ht="16" x14ac:dyDescent="0.4">
      <c r="A143" s="154" t="s">
        <v>167</v>
      </c>
      <c r="B143" s="44" t="s">
        <v>166</v>
      </c>
      <c r="C143" s="88" t="s">
        <v>329</v>
      </c>
      <c r="D143" s="88">
        <v>12</v>
      </c>
      <c r="E143" s="88"/>
      <c r="F143" s="155"/>
    </row>
    <row r="144" spans="1:6" ht="16" x14ac:dyDescent="0.4">
      <c r="A144" s="154" t="s">
        <v>165</v>
      </c>
      <c r="B144" s="44" t="s">
        <v>164</v>
      </c>
      <c r="C144" s="88" t="s">
        <v>329</v>
      </c>
      <c r="D144" s="88">
        <v>5</v>
      </c>
      <c r="E144" s="88"/>
      <c r="F144" s="155"/>
    </row>
    <row r="145" spans="1:6" ht="16" x14ac:dyDescent="0.4">
      <c r="A145" s="154" t="s">
        <v>163</v>
      </c>
      <c r="B145" s="44" t="s">
        <v>162</v>
      </c>
      <c r="C145" s="88" t="s">
        <v>329</v>
      </c>
      <c r="D145" s="88">
        <v>5</v>
      </c>
      <c r="E145" s="88"/>
      <c r="F145" s="155"/>
    </row>
    <row r="146" spans="1:6" x14ac:dyDescent="0.4">
      <c r="A146" s="154">
        <v>2.2000000000000002</v>
      </c>
      <c r="B146" s="137" t="s">
        <v>161</v>
      </c>
      <c r="C146" s="88"/>
      <c r="D146" s="88"/>
      <c r="E146" s="88"/>
      <c r="F146" s="155"/>
    </row>
    <row r="147" spans="1:6" x14ac:dyDescent="0.4">
      <c r="A147" s="154"/>
      <c r="B147" s="140" t="s">
        <v>160</v>
      </c>
      <c r="C147" s="88"/>
      <c r="D147" s="88"/>
      <c r="E147" s="88"/>
      <c r="F147" s="155"/>
    </row>
    <row r="148" spans="1:6" x14ac:dyDescent="0.4">
      <c r="A148" s="154"/>
      <c r="B148" s="44" t="s">
        <v>159</v>
      </c>
      <c r="C148" s="88"/>
      <c r="D148" s="88"/>
      <c r="E148" s="88"/>
      <c r="F148" s="155"/>
    </row>
    <row r="149" spans="1:6" x14ac:dyDescent="0.4">
      <c r="A149" s="154" t="s">
        <v>158</v>
      </c>
      <c r="B149" s="44" t="s">
        <v>157</v>
      </c>
      <c r="C149" s="78" t="s">
        <v>47</v>
      </c>
      <c r="D149" s="78">
        <v>12</v>
      </c>
      <c r="E149" s="78"/>
      <c r="F149" s="155"/>
    </row>
    <row r="150" spans="1:6" x14ac:dyDescent="0.4">
      <c r="A150" s="154" t="s">
        <v>156</v>
      </c>
      <c r="B150" s="44" t="s">
        <v>155</v>
      </c>
      <c r="C150" s="78" t="s">
        <v>47</v>
      </c>
      <c r="D150" s="78">
        <v>14</v>
      </c>
      <c r="E150" s="78"/>
      <c r="F150" s="155"/>
    </row>
    <row r="151" spans="1:6" x14ac:dyDescent="0.4">
      <c r="A151" s="154" t="s">
        <v>154</v>
      </c>
      <c r="B151" s="44" t="s">
        <v>153</v>
      </c>
      <c r="C151" s="88" t="s">
        <v>47</v>
      </c>
      <c r="D151" s="88">
        <v>8</v>
      </c>
      <c r="E151" s="78"/>
      <c r="F151" s="155"/>
    </row>
    <row r="152" spans="1:6" x14ac:dyDescent="0.4">
      <c r="A152" s="154" t="s">
        <v>152</v>
      </c>
      <c r="B152" s="44" t="s">
        <v>151</v>
      </c>
      <c r="C152" s="88" t="s">
        <v>47</v>
      </c>
      <c r="D152" s="88">
        <v>21</v>
      </c>
      <c r="E152" s="78"/>
      <c r="F152" s="155"/>
    </row>
    <row r="153" spans="1:6" x14ac:dyDescent="0.4">
      <c r="A153" s="154"/>
      <c r="B153" s="140" t="s">
        <v>150</v>
      </c>
      <c r="C153" s="88"/>
      <c r="D153" s="88"/>
      <c r="E153" s="88"/>
      <c r="F153" s="155"/>
    </row>
    <row r="154" spans="1:6" ht="16" x14ac:dyDescent="0.4">
      <c r="A154" s="154" t="s">
        <v>149</v>
      </c>
      <c r="B154" s="44" t="s">
        <v>148</v>
      </c>
      <c r="C154" s="88" t="s">
        <v>329</v>
      </c>
      <c r="D154" s="88">
        <v>38</v>
      </c>
      <c r="E154" s="88"/>
      <c r="F154" s="155"/>
    </row>
    <row r="155" spans="1:6" ht="29" x14ac:dyDescent="0.4">
      <c r="A155" s="154" t="s">
        <v>147</v>
      </c>
      <c r="B155" s="44" t="s">
        <v>146</v>
      </c>
      <c r="C155" s="88" t="s">
        <v>47</v>
      </c>
      <c r="D155" s="88">
        <v>13</v>
      </c>
      <c r="E155" s="88"/>
      <c r="F155" s="155"/>
    </row>
    <row r="156" spans="1:6" x14ac:dyDescent="0.4">
      <c r="A156" s="154">
        <v>2.2999999999999998</v>
      </c>
      <c r="B156" s="137" t="s">
        <v>145</v>
      </c>
      <c r="C156" s="88"/>
      <c r="D156" s="88"/>
      <c r="E156" s="88"/>
      <c r="F156" s="155"/>
    </row>
    <row r="157" spans="1:6" ht="29" x14ac:dyDescent="0.4">
      <c r="A157" s="154" t="s">
        <v>144</v>
      </c>
      <c r="B157" s="44" t="s">
        <v>143</v>
      </c>
      <c r="C157" s="88" t="s">
        <v>47</v>
      </c>
      <c r="D157" s="88">
        <v>4</v>
      </c>
      <c r="E157" s="88"/>
      <c r="F157" s="155"/>
    </row>
    <row r="158" spans="1:6" x14ac:dyDescent="0.4">
      <c r="A158" s="154">
        <v>2.4</v>
      </c>
      <c r="B158" s="137" t="s">
        <v>142</v>
      </c>
      <c r="C158" s="88"/>
      <c r="D158" s="88"/>
      <c r="E158" s="88"/>
      <c r="F158" s="155"/>
    </row>
    <row r="159" spans="1:6" ht="29" x14ac:dyDescent="0.4">
      <c r="A159" s="154" t="s">
        <v>139</v>
      </c>
      <c r="B159" s="44" t="s">
        <v>141</v>
      </c>
      <c r="C159" s="88" t="s">
        <v>16</v>
      </c>
      <c r="D159" s="88">
        <v>2</v>
      </c>
      <c r="E159" s="88"/>
      <c r="F159" s="155"/>
    </row>
    <row r="160" spans="1:6" x14ac:dyDescent="0.4">
      <c r="A160" s="154"/>
      <c r="B160" s="140" t="s">
        <v>140</v>
      </c>
      <c r="C160" s="140"/>
      <c r="D160" s="140"/>
      <c r="E160" s="140"/>
      <c r="F160" s="156"/>
    </row>
    <row r="161" spans="1:6" x14ac:dyDescent="0.4">
      <c r="A161" s="154" t="s">
        <v>139</v>
      </c>
      <c r="B161" s="44" t="s">
        <v>138</v>
      </c>
      <c r="C161" s="88" t="s">
        <v>47</v>
      </c>
      <c r="D161" s="88">
        <v>5</v>
      </c>
      <c r="E161" s="88"/>
      <c r="F161" s="155"/>
    </row>
    <row r="162" spans="1:6" x14ac:dyDescent="0.4">
      <c r="A162" s="154" t="s">
        <v>137</v>
      </c>
      <c r="B162" s="44" t="s">
        <v>136</v>
      </c>
      <c r="C162" s="88" t="s">
        <v>47</v>
      </c>
      <c r="D162" s="88">
        <v>5</v>
      </c>
      <c r="E162" s="88"/>
      <c r="F162" s="155"/>
    </row>
    <row r="163" spans="1:6" x14ac:dyDescent="0.4">
      <c r="A163" s="154" t="s">
        <v>135</v>
      </c>
      <c r="B163" s="44" t="s">
        <v>134</v>
      </c>
      <c r="C163" s="88" t="s">
        <v>47</v>
      </c>
      <c r="D163" s="88">
        <v>5</v>
      </c>
      <c r="E163" s="88"/>
      <c r="F163" s="155"/>
    </row>
    <row r="164" spans="1:6" ht="29" x14ac:dyDescent="0.4">
      <c r="A164" s="154"/>
      <c r="B164" s="44" t="s">
        <v>133</v>
      </c>
      <c r="C164" s="88"/>
      <c r="D164" s="88"/>
      <c r="E164" s="88"/>
      <c r="F164" s="155"/>
    </row>
    <row r="165" spans="1:6" x14ac:dyDescent="0.4">
      <c r="A165" s="154" t="s">
        <v>132</v>
      </c>
      <c r="B165" s="44" t="s">
        <v>131</v>
      </c>
      <c r="C165" s="88" t="s">
        <v>130</v>
      </c>
      <c r="D165" s="88">
        <v>2</v>
      </c>
      <c r="E165" s="88"/>
      <c r="F165" s="155"/>
    </row>
    <row r="166" spans="1:6" x14ac:dyDescent="0.4">
      <c r="A166" s="154" t="s">
        <v>129</v>
      </c>
      <c r="B166" s="44" t="s">
        <v>128</v>
      </c>
      <c r="C166" s="88" t="s">
        <v>16</v>
      </c>
      <c r="D166" s="88">
        <v>1</v>
      </c>
      <c r="E166" s="88"/>
      <c r="F166" s="155"/>
    </row>
    <row r="167" spans="1:6" x14ac:dyDescent="0.4">
      <c r="A167" s="154" t="s">
        <v>127</v>
      </c>
      <c r="B167" s="44" t="s">
        <v>126</v>
      </c>
      <c r="C167" s="88" t="s">
        <v>16</v>
      </c>
      <c r="D167" s="88">
        <v>1</v>
      </c>
      <c r="E167" s="88"/>
      <c r="F167" s="155"/>
    </row>
    <row r="168" spans="1:6" x14ac:dyDescent="0.4">
      <c r="A168" s="154" t="s">
        <v>125</v>
      </c>
      <c r="B168" s="44" t="s">
        <v>124</v>
      </c>
      <c r="C168" s="88" t="s">
        <v>16</v>
      </c>
      <c r="D168" s="88">
        <v>1</v>
      </c>
      <c r="E168" s="88"/>
      <c r="F168" s="155"/>
    </row>
    <row r="169" spans="1:6" x14ac:dyDescent="0.4">
      <c r="A169" s="154">
        <v>2.5</v>
      </c>
      <c r="B169" s="137" t="s">
        <v>123</v>
      </c>
      <c r="C169" s="88"/>
      <c r="D169" s="88"/>
      <c r="E169" s="88"/>
      <c r="F169" s="155"/>
    </row>
    <row r="170" spans="1:6" ht="58" x14ac:dyDescent="0.4">
      <c r="A170" s="154"/>
      <c r="B170" s="141" t="s">
        <v>122</v>
      </c>
      <c r="C170" s="88"/>
      <c r="D170" s="88"/>
      <c r="E170" s="88"/>
      <c r="F170" s="155"/>
    </row>
    <row r="171" spans="1:6" x14ac:dyDescent="0.4">
      <c r="A171" s="154" t="s">
        <v>121</v>
      </c>
      <c r="B171" s="44" t="s">
        <v>120</v>
      </c>
      <c r="C171" s="88" t="s">
        <v>16</v>
      </c>
      <c r="D171" s="88">
        <v>1</v>
      </c>
      <c r="E171" s="88"/>
      <c r="F171" s="155"/>
    </row>
    <row r="172" spans="1:6" x14ac:dyDescent="0.4">
      <c r="A172" s="154"/>
      <c r="B172" s="142" t="s">
        <v>119</v>
      </c>
      <c r="C172" s="88"/>
      <c r="D172" s="88"/>
      <c r="E172" s="88"/>
      <c r="F172" s="155"/>
    </row>
    <row r="173" spans="1:6" ht="16" x14ac:dyDescent="0.4">
      <c r="A173" s="154" t="s">
        <v>118</v>
      </c>
      <c r="B173" s="44" t="s">
        <v>117</v>
      </c>
      <c r="C173" s="88" t="s">
        <v>329</v>
      </c>
      <c r="D173" s="88">
        <v>3</v>
      </c>
      <c r="E173" s="88"/>
      <c r="F173" s="155"/>
    </row>
    <row r="174" spans="1:6" ht="43.5" x14ac:dyDescent="0.4">
      <c r="A174" s="154"/>
      <c r="B174" s="142" t="s">
        <v>116</v>
      </c>
      <c r="C174" s="143"/>
      <c r="D174" s="143"/>
      <c r="E174" s="143"/>
      <c r="F174" s="157"/>
    </row>
    <row r="175" spans="1:6" x14ac:dyDescent="0.4">
      <c r="A175" s="154" t="s">
        <v>115</v>
      </c>
      <c r="B175" s="44" t="s">
        <v>114</v>
      </c>
      <c r="C175" s="88" t="s">
        <v>16</v>
      </c>
      <c r="D175" s="88">
        <v>3</v>
      </c>
      <c r="E175" s="88"/>
      <c r="F175" s="155"/>
    </row>
    <row r="176" spans="1:6" ht="43.5" x14ac:dyDescent="0.4">
      <c r="A176" s="154" t="s">
        <v>113</v>
      </c>
      <c r="B176" s="44" t="s">
        <v>112</v>
      </c>
      <c r="C176" s="88" t="s">
        <v>47</v>
      </c>
      <c r="D176" s="88">
        <v>3</v>
      </c>
      <c r="E176" s="88"/>
      <c r="F176" s="155"/>
    </row>
    <row r="177" spans="1:18" ht="29" x14ac:dyDescent="0.4">
      <c r="A177" s="154" t="s">
        <v>111</v>
      </c>
      <c r="B177" s="44" t="s">
        <v>110</v>
      </c>
      <c r="C177" s="88" t="s">
        <v>329</v>
      </c>
      <c r="D177" s="88">
        <v>4</v>
      </c>
      <c r="E177" s="88"/>
      <c r="F177" s="155"/>
    </row>
    <row r="178" spans="1:18" ht="16" x14ac:dyDescent="0.4">
      <c r="A178" s="154" t="s">
        <v>109</v>
      </c>
      <c r="B178" s="44" t="s">
        <v>108</v>
      </c>
      <c r="C178" s="88" t="s">
        <v>329</v>
      </c>
      <c r="D178" s="88">
        <v>5</v>
      </c>
      <c r="E178" s="88"/>
      <c r="F178" s="155"/>
    </row>
    <row r="179" spans="1:18" x14ac:dyDescent="0.4">
      <c r="A179" s="154">
        <v>2.6</v>
      </c>
      <c r="B179" s="137" t="s">
        <v>107</v>
      </c>
      <c r="C179" s="88"/>
      <c r="D179" s="88"/>
      <c r="E179" s="88"/>
      <c r="F179" s="155"/>
    </row>
    <row r="180" spans="1:18" x14ac:dyDescent="0.4">
      <c r="A180" s="154"/>
      <c r="B180" s="140" t="s">
        <v>106</v>
      </c>
      <c r="C180" s="88"/>
      <c r="D180" s="88"/>
      <c r="E180" s="88"/>
      <c r="F180" s="155"/>
    </row>
    <row r="181" spans="1:18" x14ac:dyDescent="0.4">
      <c r="A181" s="154"/>
      <c r="B181" s="139" t="s">
        <v>105</v>
      </c>
      <c r="C181" s="88"/>
      <c r="D181" s="88"/>
      <c r="E181" s="88"/>
      <c r="F181" s="155"/>
    </row>
    <row r="182" spans="1:18" ht="16" x14ac:dyDescent="0.4">
      <c r="A182" s="154" t="s">
        <v>104</v>
      </c>
      <c r="B182" s="44" t="s">
        <v>103</v>
      </c>
      <c r="C182" s="88" t="s">
        <v>329</v>
      </c>
      <c r="D182" s="88">
        <v>15</v>
      </c>
      <c r="E182" s="88"/>
      <c r="F182" s="155"/>
    </row>
    <row r="183" spans="1:18" x14ac:dyDescent="0.4">
      <c r="A183" s="154" t="s">
        <v>102</v>
      </c>
      <c r="B183" s="44" t="s">
        <v>101</v>
      </c>
      <c r="C183" s="88" t="s">
        <v>47</v>
      </c>
      <c r="D183" s="88">
        <v>13</v>
      </c>
      <c r="E183" s="88"/>
      <c r="F183" s="155"/>
    </row>
    <row r="184" spans="1:18" x14ac:dyDescent="0.4">
      <c r="A184" s="154"/>
      <c r="B184" s="140" t="s">
        <v>100</v>
      </c>
      <c r="C184" s="88"/>
      <c r="D184" s="88"/>
      <c r="E184" s="88"/>
      <c r="F184" s="155"/>
    </row>
    <row r="185" spans="1:18" x14ac:dyDescent="0.4">
      <c r="A185" s="154"/>
      <c r="B185" s="139" t="s">
        <v>99</v>
      </c>
      <c r="C185" s="88"/>
      <c r="D185" s="88"/>
      <c r="E185" s="88"/>
      <c r="F185" s="155"/>
    </row>
    <row r="186" spans="1:18" ht="29" x14ac:dyDescent="0.4">
      <c r="A186" s="154" t="s">
        <v>98</v>
      </c>
      <c r="B186" s="44" t="s">
        <v>97</v>
      </c>
      <c r="C186" s="88" t="s">
        <v>329</v>
      </c>
      <c r="D186" s="88">
        <v>38</v>
      </c>
      <c r="E186" s="88"/>
      <c r="F186" s="155"/>
    </row>
    <row r="187" spans="1:18" ht="29" x14ac:dyDescent="0.4">
      <c r="A187" s="154"/>
      <c r="B187" s="139" t="s">
        <v>96</v>
      </c>
      <c r="C187" s="88"/>
      <c r="D187" s="88"/>
      <c r="E187" s="88"/>
      <c r="F187" s="155"/>
    </row>
    <row r="188" spans="1:18" ht="16" x14ac:dyDescent="0.4">
      <c r="A188" s="154" t="s">
        <v>95</v>
      </c>
      <c r="B188" s="44" t="s">
        <v>94</v>
      </c>
      <c r="C188" s="88" t="s">
        <v>329</v>
      </c>
      <c r="D188" s="88">
        <v>33</v>
      </c>
      <c r="E188" s="88"/>
      <c r="F188" s="155"/>
    </row>
    <row r="189" spans="1:18" x14ac:dyDescent="0.4">
      <c r="A189" s="154"/>
      <c r="B189" s="139" t="s">
        <v>93</v>
      </c>
      <c r="C189" s="88"/>
      <c r="D189" s="88"/>
      <c r="E189" s="88"/>
      <c r="F189" s="155"/>
    </row>
    <row r="190" spans="1:18" ht="16" x14ac:dyDescent="0.4">
      <c r="A190" s="154" t="s">
        <v>92</v>
      </c>
      <c r="B190" s="44" t="s">
        <v>91</v>
      </c>
      <c r="C190" s="88" t="s">
        <v>329</v>
      </c>
      <c r="D190" s="88">
        <v>38</v>
      </c>
      <c r="E190" s="88"/>
      <c r="F190" s="155"/>
    </row>
    <row r="191" spans="1:18" ht="16.5" thickBot="1" x14ac:dyDescent="0.45">
      <c r="A191" s="158" t="s">
        <v>90</v>
      </c>
      <c r="B191" s="159" t="s">
        <v>89</v>
      </c>
      <c r="C191" s="160" t="s">
        <v>329</v>
      </c>
      <c r="D191" s="160">
        <v>33</v>
      </c>
      <c r="E191" s="160"/>
      <c r="F191" s="161"/>
    </row>
    <row r="192" spans="1:18" x14ac:dyDescent="0.4">
      <c r="A192" s="131"/>
      <c r="B192" s="132" t="s">
        <v>88</v>
      </c>
      <c r="C192" s="133"/>
      <c r="D192" s="134"/>
      <c r="E192" s="135"/>
      <c r="F192" s="136"/>
      <c r="H192" s="25"/>
      <c r="I192" s="25"/>
      <c r="J192" s="25"/>
      <c r="K192" s="25"/>
      <c r="L192" s="25"/>
      <c r="M192" s="25"/>
      <c r="N192" s="25"/>
      <c r="O192" s="25"/>
      <c r="P192" s="25"/>
      <c r="Q192" s="25"/>
      <c r="R192" s="25"/>
    </row>
    <row r="194" spans="1:18" x14ac:dyDescent="0.4">
      <c r="A194" s="41" t="s">
        <v>87</v>
      </c>
      <c r="B194" s="163" t="s">
        <v>86</v>
      </c>
      <c r="C194" s="163"/>
      <c r="D194" s="163"/>
      <c r="E194" s="163"/>
      <c r="F194" s="45"/>
    </row>
    <row r="195" spans="1:18" x14ac:dyDescent="0.4">
      <c r="A195" s="4" t="s">
        <v>41</v>
      </c>
      <c r="B195" s="5" t="s">
        <v>40</v>
      </c>
      <c r="C195" s="4" t="s">
        <v>39</v>
      </c>
      <c r="D195" s="4" t="s">
        <v>38</v>
      </c>
      <c r="E195" s="4" t="s">
        <v>85</v>
      </c>
      <c r="F195" s="4" t="s">
        <v>84</v>
      </c>
    </row>
    <row r="196" spans="1:18" x14ac:dyDescent="0.4">
      <c r="A196" s="7" t="s">
        <v>35</v>
      </c>
      <c r="B196" s="8" t="s">
        <v>83</v>
      </c>
      <c r="C196" s="9"/>
      <c r="D196" s="10"/>
      <c r="E196" s="11"/>
      <c r="F196" s="12" t="s">
        <v>33</v>
      </c>
    </row>
    <row r="197" spans="1:18" s="19" customFormat="1" x14ac:dyDescent="0.4">
      <c r="A197" s="13">
        <v>1</v>
      </c>
      <c r="B197" s="14" t="s">
        <v>82</v>
      </c>
      <c r="C197" s="15"/>
      <c r="D197" s="16"/>
      <c r="E197" s="17"/>
      <c r="F197" s="18"/>
    </row>
    <row r="198" spans="1:18" ht="174" x14ac:dyDescent="0.4">
      <c r="A198" s="60">
        <v>1.1000000000000001</v>
      </c>
      <c r="B198" s="61" t="s">
        <v>81</v>
      </c>
      <c r="C198" s="62" t="s">
        <v>16</v>
      </c>
      <c r="D198" s="62">
        <v>40</v>
      </c>
      <c r="E198" s="63"/>
      <c r="F198" s="63"/>
    </row>
    <row r="199" spans="1:18" ht="16" x14ac:dyDescent="0.4">
      <c r="A199" s="60">
        <f t="shared" ref="A199:A206" si="4">A198+0.1</f>
        <v>1.2000000000000002</v>
      </c>
      <c r="B199" s="64" t="s">
        <v>331</v>
      </c>
      <c r="C199" s="62" t="s">
        <v>79</v>
      </c>
      <c r="D199" s="62">
        <v>190</v>
      </c>
      <c r="E199" s="63"/>
      <c r="F199" s="63"/>
    </row>
    <row r="200" spans="1:18" s="39" customFormat="1" ht="29" x14ac:dyDescent="0.35">
      <c r="A200" s="60">
        <f t="shared" si="4"/>
        <v>1.3000000000000003</v>
      </c>
      <c r="B200" s="65" t="s">
        <v>80</v>
      </c>
      <c r="C200" s="60" t="s">
        <v>79</v>
      </c>
      <c r="D200" s="60">
        <v>180</v>
      </c>
      <c r="E200" s="66"/>
      <c r="F200" s="66"/>
    </row>
    <row r="201" spans="1:18" s="39" customFormat="1" ht="29" x14ac:dyDescent="0.35">
      <c r="A201" s="60">
        <f t="shared" si="4"/>
        <v>1.4000000000000004</v>
      </c>
      <c r="B201" s="65" t="s">
        <v>78</v>
      </c>
      <c r="C201" s="60" t="s">
        <v>73</v>
      </c>
      <c r="D201" s="60">
        <v>1</v>
      </c>
      <c r="E201" s="66"/>
      <c r="F201" s="66"/>
    </row>
    <row r="202" spans="1:18" x14ac:dyDescent="0.4">
      <c r="A202" s="60">
        <f t="shared" si="4"/>
        <v>1.5000000000000004</v>
      </c>
      <c r="B202" s="64" t="s">
        <v>77</v>
      </c>
      <c r="C202" s="62" t="s">
        <v>73</v>
      </c>
      <c r="D202" s="62">
        <v>1</v>
      </c>
      <c r="E202" s="66"/>
      <c r="F202" s="63"/>
    </row>
    <row r="203" spans="1:18" x14ac:dyDescent="0.4">
      <c r="A203" s="60">
        <f t="shared" si="4"/>
        <v>1.6000000000000005</v>
      </c>
      <c r="B203" s="64" t="s">
        <v>76</v>
      </c>
      <c r="C203" s="62" t="s">
        <v>73</v>
      </c>
      <c r="D203" s="62">
        <v>1</v>
      </c>
      <c r="E203" s="63"/>
      <c r="F203" s="63"/>
    </row>
    <row r="204" spans="1:18" x14ac:dyDescent="0.4">
      <c r="A204" s="60">
        <f t="shared" si="4"/>
        <v>1.7000000000000006</v>
      </c>
      <c r="B204" s="64" t="s">
        <v>75</v>
      </c>
      <c r="C204" s="62" t="s">
        <v>73</v>
      </c>
      <c r="D204" s="62">
        <v>2</v>
      </c>
      <c r="E204" s="63"/>
      <c r="F204" s="63"/>
    </row>
    <row r="205" spans="1:18" x14ac:dyDescent="0.4">
      <c r="A205" s="60">
        <f t="shared" si="4"/>
        <v>1.8000000000000007</v>
      </c>
      <c r="B205" s="64" t="s">
        <v>74</v>
      </c>
      <c r="C205" s="62" t="s">
        <v>73</v>
      </c>
      <c r="D205" s="62">
        <v>2</v>
      </c>
      <c r="E205" s="63"/>
      <c r="F205" s="63"/>
    </row>
    <row r="206" spans="1:18" x14ac:dyDescent="0.4">
      <c r="A206" s="60">
        <f t="shared" si="4"/>
        <v>1.9000000000000008</v>
      </c>
      <c r="B206" s="64" t="s">
        <v>72</v>
      </c>
      <c r="C206" s="67" t="s">
        <v>71</v>
      </c>
      <c r="D206" s="62">
        <v>1</v>
      </c>
      <c r="E206" s="63"/>
      <c r="F206" s="63"/>
    </row>
    <row r="207" spans="1:18" x14ac:dyDescent="0.4">
      <c r="A207" s="33"/>
      <c r="B207" s="34" t="s">
        <v>70</v>
      </c>
      <c r="C207" s="35"/>
      <c r="D207" s="36"/>
      <c r="E207" s="37"/>
      <c r="F207" s="38"/>
      <c r="H207" s="25"/>
      <c r="I207" s="25"/>
      <c r="J207" s="25"/>
      <c r="K207" s="25"/>
      <c r="L207" s="25"/>
      <c r="M207" s="25"/>
      <c r="N207" s="25"/>
      <c r="O207" s="25"/>
      <c r="P207" s="25"/>
      <c r="Q207" s="25"/>
      <c r="R207" s="25"/>
    </row>
    <row r="209" spans="1:6" x14ac:dyDescent="0.4">
      <c r="A209" s="41" t="s">
        <v>69</v>
      </c>
      <c r="B209" s="163" t="s">
        <v>68</v>
      </c>
      <c r="C209" s="163"/>
      <c r="D209" s="163"/>
      <c r="E209" s="163"/>
      <c r="F209" s="45"/>
    </row>
    <row r="210" spans="1:6" ht="29" x14ac:dyDescent="0.4">
      <c r="A210" s="4" t="s">
        <v>41</v>
      </c>
      <c r="B210" s="5" t="s">
        <v>40</v>
      </c>
      <c r="C210" s="4" t="s">
        <v>39</v>
      </c>
      <c r="D210" s="4" t="s">
        <v>38</v>
      </c>
      <c r="E210" s="4" t="s">
        <v>37</v>
      </c>
      <c r="F210" s="4" t="s">
        <v>36</v>
      </c>
    </row>
    <row r="211" spans="1:6" x14ac:dyDescent="0.4">
      <c r="A211" s="7" t="s">
        <v>35</v>
      </c>
      <c r="B211" s="8" t="s">
        <v>67</v>
      </c>
      <c r="C211" s="9"/>
      <c r="D211" s="10"/>
      <c r="E211" s="11"/>
      <c r="F211" s="12" t="s">
        <v>33</v>
      </c>
    </row>
    <row r="212" spans="1:6" s="19" customFormat="1" x14ac:dyDescent="0.4">
      <c r="A212" s="13">
        <v>1</v>
      </c>
      <c r="B212" s="14" t="s">
        <v>66</v>
      </c>
      <c r="C212" s="15"/>
      <c r="D212" s="16"/>
      <c r="E212" s="17"/>
      <c r="F212" s="18"/>
    </row>
    <row r="213" spans="1:6" s="74" customFormat="1" ht="29" x14ac:dyDescent="0.4">
      <c r="A213" s="68" t="s">
        <v>65</v>
      </c>
      <c r="B213" s="69" t="s">
        <v>64</v>
      </c>
      <c r="C213" s="70" t="s">
        <v>332</v>
      </c>
      <c r="D213" s="71">
        <f>1.6*1.8</f>
        <v>2.8800000000000003</v>
      </c>
      <c r="E213" s="72"/>
      <c r="F213" s="73"/>
    </row>
    <row r="214" spans="1:6" s="19" customFormat="1" x14ac:dyDescent="0.4">
      <c r="A214" s="13">
        <v>2</v>
      </c>
      <c r="B214" s="14" t="s">
        <v>63</v>
      </c>
      <c r="C214" s="15"/>
      <c r="D214" s="16"/>
      <c r="E214" s="17"/>
      <c r="F214" s="18"/>
    </row>
    <row r="215" spans="1:6" s="74" customFormat="1" ht="43.5" x14ac:dyDescent="0.4">
      <c r="A215" s="68" t="s">
        <v>62</v>
      </c>
      <c r="B215" s="69" t="s">
        <v>61</v>
      </c>
      <c r="C215" s="75" t="s">
        <v>327</v>
      </c>
      <c r="D215" s="76">
        <f>0.3*1.6</f>
        <v>0.48</v>
      </c>
      <c r="E215" s="77"/>
      <c r="F215" s="73"/>
    </row>
    <row r="216" spans="1:6" s="19" customFormat="1" x14ac:dyDescent="0.4">
      <c r="A216" s="13">
        <v>3</v>
      </c>
      <c r="B216" s="14" t="s">
        <v>60</v>
      </c>
      <c r="C216" s="15"/>
      <c r="D216" s="16"/>
      <c r="E216" s="17"/>
      <c r="F216" s="18"/>
    </row>
    <row r="217" spans="1:6" s="74" customFormat="1" ht="29" x14ac:dyDescent="0.4">
      <c r="A217" s="68" t="s">
        <v>59</v>
      </c>
      <c r="B217" s="69" t="s">
        <v>58</v>
      </c>
      <c r="C217" s="70" t="s">
        <v>330</v>
      </c>
      <c r="D217" s="71">
        <f>1.8*1.6*0.3</f>
        <v>0.8640000000000001</v>
      </c>
      <c r="E217" s="72"/>
      <c r="F217" s="73"/>
    </row>
    <row r="218" spans="1:6" s="19" customFormat="1" x14ac:dyDescent="0.4">
      <c r="A218" s="13">
        <v>4</v>
      </c>
      <c r="B218" s="14" t="s">
        <v>57</v>
      </c>
      <c r="C218" s="15"/>
      <c r="D218" s="16"/>
      <c r="E218" s="17"/>
      <c r="F218" s="18"/>
    </row>
    <row r="219" spans="1:6" s="74" customFormat="1" ht="101.5" x14ac:dyDescent="0.4">
      <c r="A219" s="68" t="s">
        <v>56</v>
      </c>
      <c r="B219" s="69" t="s">
        <v>55</v>
      </c>
      <c r="C219" s="70" t="s">
        <v>330</v>
      </c>
      <c r="D219" s="71">
        <f>1.8*1.6*0.1</f>
        <v>0.28800000000000003</v>
      </c>
      <c r="E219" s="72"/>
      <c r="F219" s="73"/>
    </row>
    <row r="220" spans="1:6" s="74" customFormat="1" ht="101.5" x14ac:dyDescent="0.4">
      <c r="A220" s="68" t="s">
        <v>54</v>
      </c>
      <c r="B220" s="69" t="s">
        <v>53</v>
      </c>
      <c r="C220" s="78" t="s">
        <v>330</v>
      </c>
      <c r="D220" s="71">
        <f>2*(0.2*0.25+0.1*0.15+0.2*0.4+0.1*0.8)*1.8</f>
        <v>0.81000000000000016</v>
      </c>
      <c r="E220" s="72"/>
      <c r="F220" s="73"/>
    </row>
    <row r="221" spans="1:6" s="80" customFormat="1" x14ac:dyDescent="0.35">
      <c r="A221" s="68" t="s">
        <v>52</v>
      </c>
      <c r="B221" s="79" t="s">
        <v>51</v>
      </c>
      <c r="C221" s="70" t="s">
        <v>25</v>
      </c>
      <c r="D221" s="71">
        <v>1</v>
      </c>
      <c r="E221" s="72"/>
      <c r="F221" s="73"/>
    </row>
    <row r="222" spans="1:6" s="19" customFormat="1" x14ac:dyDescent="0.4">
      <c r="A222" s="13">
        <v>5</v>
      </c>
      <c r="B222" s="14" t="s">
        <v>50</v>
      </c>
      <c r="C222" s="15"/>
      <c r="D222" s="16"/>
      <c r="E222" s="17"/>
      <c r="F222" s="18"/>
    </row>
    <row r="223" spans="1:6" s="74" customFormat="1" ht="101.5" x14ac:dyDescent="0.4">
      <c r="A223" s="68" t="s">
        <v>49</v>
      </c>
      <c r="B223" s="81" t="s">
        <v>48</v>
      </c>
      <c r="C223" s="70" t="s">
        <v>47</v>
      </c>
      <c r="D223" s="71">
        <v>9</v>
      </c>
      <c r="E223" s="72"/>
      <c r="F223" s="73"/>
    </row>
    <row r="224" spans="1:6" s="74" customFormat="1" ht="87" x14ac:dyDescent="0.4">
      <c r="A224" s="68" t="s">
        <v>46</v>
      </c>
      <c r="B224" s="69" t="s">
        <v>45</v>
      </c>
      <c r="C224" s="70" t="s">
        <v>16</v>
      </c>
      <c r="D224" s="71">
        <v>1</v>
      </c>
      <c r="E224" s="72"/>
      <c r="F224" s="73"/>
    </row>
    <row r="225" spans="1:18" x14ac:dyDescent="0.4">
      <c r="A225" s="33"/>
      <c r="B225" s="34" t="s">
        <v>44</v>
      </c>
      <c r="C225" s="35"/>
      <c r="D225" s="36"/>
      <c r="E225" s="37"/>
      <c r="F225" s="38"/>
      <c r="H225" s="25"/>
      <c r="I225" s="25"/>
      <c r="J225" s="25"/>
      <c r="K225" s="25"/>
      <c r="L225" s="25"/>
      <c r="M225" s="25"/>
      <c r="N225" s="25"/>
      <c r="O225" s="25"/>
      <c r="P225" s="25"/>
      <c r="Q225" s="25"/>
      <c r="R225" s="25"/>
    </row>
    <row r="226" spans="1:18" s="83" customFormat="1" x14ac:dyDescent="0.4">
      <c r="A226" s="82"/>
      <c r="C226" s="84"/>
      <c r="D226" s="85"/>
      <c r="E226" s="86"/>
      <c r="F226" s="87"/>
    </row>
    <row r="227" spans="1:18" x14ac:dyDescent="0.4">
      <c r="A227" s="41" t="s">
        <v>43</v>
      </c>
      <c r="B227" s="163" t="s">
        <v>42</v>
      </c>
      <c r="C227" s="163"/>
      <c r="D227" s="163"/>
      <c r="E227" s="163"/>
      <c r="F227" s="45"/>
    </row>
    <row r="228" spans="1:18" ht="29" x14ac:dyDescent="0.4">
      <c r="A228" s="4" t="s">
        <v>41</v>
      </c>
      <c r="B228" s="5" t="s">
        <v>40</v>
      </c>
      <c r="C228" s="4" t="s">
        <v>39</v>
      </c>
      <c r="D228" s="4" t="s">
        <v>38</v>
      </c>
      <c r="E228" s="4" t="s">
        <v>37</v>
      </c>
      <c r="F228" s="4" t="s">
        <v>36</v>
      </c>
    </row>
    <row r="229" spans="1:18" x14ac:dyDescent="0.4">
      <c r="A229" s="7" t="s">
        <v>35</v>
      </c>
      <c r="B229" s="8" t="s">
        <v>34</v>
      </c>
      <c r="C229" s="9"/>
      <c r="D229" s="10"/>
      <c r="E229" s="11"/>
      <c r="F229" s="12" t="s">
        <v>33</v>
      </c>
    </row>
    <row r="230" spans="1:18" s="19" customFormat="1" x14ac:dyDescent="0.4">
      <c r="A230" s="13">
        <v>1</v>
      </c>
      <c r="B230" s="14" t="s">
        <v>32</v>
      </c>
      <c r="C230" s="15"/>
      <c r="D230" s="16"/>
      <c r="E230" s="17"/>
      <c r="F230" s="17"/>
    </row>
    <row r="231" spans="1:18" ht="29" x14ac:dyDescent="0.4">
      <c r="A231" s="88">
        <v>1</v>
      </c>
      <c r="B231" s="89" t="s">
        <v>31</v>
      </c>
      <c r="C231" s="78" t="s">
        <v>30</v>
      </c>
      <c r="D231" s="90">
        <v>116</v>
      </c>
      <c r="E231" s="91"/>
      <c r="F231" s="92"/>
    </row>
    <row r="232" spans="1:18" ht="43.5" x14ac:dyDescent="0.4">
      <c r="A232" s="88">
        <v>2</v>
      </c>
      <c r="B232" s="89" t="s">
        <v>29</v>
      </c>
      <c r="C232" s="78" t="s">
        <v>27</v>
      </c>
      <c r="D232" s="90">
        <v>280</v>
      </c>
      <c r="E232" s="91"/>
      <c r="F232" s="92"/>
    </row>
    <row r="233" spans="1:18" ht="29" x14ac:dyDescent="0.4">
      <c r="A233" s="88">
        <v>3</v>
      </c>
      <c r="B233" s="89" t="s">
        <v>28</v>
      </c>
      <c r="C233" s="78" t="s">
        <v>27</v>
      </c>
      <c r="D233" s="90">
        <v>280</v>
      </c>
      <c r="E233" s="91"/>
      <c r="F233" s="92"/>
    </row>
    <row r="234" spans="1:18" x14ac:dyDescent="0.4">
      <c r="A234" s="88">
        <v>4</v>
      </c>
      <c r="B234" s="93" t="s">
        <v>26</v>
      </c>
      <c r="C234" s="94" t="s">
        <v>25</v>
      </c>
      <c r="D234" s="94">
        <v>2</v>
      </c>
      <c r="E234" s="95"/>
      <c r="F234" s="96"/>
    </row>
    <row r="235" spans="1:18" x14ac:dyDescent="0.4">
      <c r="A235" s="88">
        <v>5</v>
      </c>
      <c r="B235" s="89" t="s">
        <v>24</v>
      </c>
      <c r="C235" s="78" t="s">
        <v>22</v>
      </c>
      <c r="D235" s="78">
        <v>12</v>
      </c>
      <c r="E235" s="91"/>
      <c r="F235" s="92"/>
    </row>
    <row r="236" spans="1:18" x14ac:dyDescent="0.4">
      <c r="A236" s="88">
        <v>6</v>
      </c>
      <c r="B236" s="89" t="s">
        <v>23</v>
      </c>
      <c r="C236" s="94" t="s">
        <v>22</v>
      </c>
      <c r="D236" s="94">
        <v>2</v>
      </c>
      <c r="E236" s="95"/>
      <c r="F236" s="96"/>
    </row>
    <row r="237" spans="1:18" s="19" customFormat="1" x14ac:dyDescent="0.4">
      <c r="A237" s="13">
        <v>2</v>
      </c>
      <c r="B237" s="14" t="s">
        <v>21</v>
      </c>
      <c r="C237" s="15"/>
      <c r="D237" s="16"/>
      <c r="E237" s="17"/>
      <c r="F237" s="17"/>
    </row>
    <row r="238" spans="1:18" ht="29" x14ac:dyDescent="0.4">
      <c r="A238" s="10">
        <v>1</v>
      </c>
      <c r="B238" s="89" t="s">
        <v>20</v>
      </c>
      <c r="C238" s="97" t="s">
        <v>18</v>
      </c>
      <c r="D238" s="97">
        <v>330</v>
      </c>
      <c r="E238" s="98"/>
      <c r="F238" s="99"/>
    </row>
    <row r="239" spans="1:18" ht="29" x14ac:dyDescent="0.4">
      <c r="A239" s="10">
        <v>2</v>
      </c>
      <c r="B239" s="89" t="s">
        <v>19</v>
      </c>
      <c r="C239" s="97" t="s">
        <v>18</v>
      </c>
      <c r="D239" s="97">
        <v>50</v>
      </c>
      <c r="E239" s="98"/>
      <c r="F239" s="99"/>
    </row>
    <row r="240" spans="1:18" x14ac:dyDescent="0.4">
      <c r="A240" s="33"/>
      <c r="B240" s="34" t="s">
        <v>17</v>
      </c>
      <c r="C240" s="35"/>
      <c r="D240" s="36"/>
      <c r="E240" s="37"/>
      <c r="F240" s="38"/>
      <c r="H240" s="25"/>
      <c r="I240" s="25"/>
      <c r="J240" s="25"/>
      <c r="K240" s="25"/>
      <c r="L240" s="25"/>
      <c r="M240" s="25"/>
      <c r="N240" s="25"/>
      <c r="O240" s="25"/>
      <c r="P240" s="25"/>
      <c r="Q240" s="25"/>
      <c r="R240" s="25"/>
    </row>
    <row r="242" spans="1:6" ht="43.5" x14ac:dyDescent="0.4">
      <c r="A242" s="100" t="s">
        <v>16</v>
      </c>
      <c r="B242" s="101" t="s">
        <v>15</v>
      </c>
      <c r="C242" s="102" t="s">
        <v>14</v>
      </c>
      <c r="D242" s="102"/>
      <c r="E242" s="102"/>
      <c r="F242" s="102" t="s">
        <v>13</v>
      </c>
    </row>
    <row r="243" spans="1:6" ht="20" customHeight="1" x14ac:dyDescent="0.4">
      <c r="A243" s="103">
        <v>1</v>
      </c>
      <c r="B243" s="104" t="s">
        <v>12</v>
      </c>
      <c r="C243" s="15">
        <v>1</v>
      </c>
      <c r="D243" s="105"/>
      <c r="E243" s="105"/>
      <c r="F243" s="106"/>
    </row>
    <row r="244" spans="1:6" ht="20" customHeight="1" x14ac:dyDescent="0.4">
      <c r="A244" s="103">
        <v>2</v>
      </c>
      <c r="B244" s="104" t="s">
        <v>11</v>
      </c>
      <c r="C244" s="15">
        <v>1</v>
      </c>
      <c r="D244" s="105"/>
      <c r="E244" s="105"/>
      <c r="F244" s="106"/>
    </row>
    <row r="245" spans="1:6" ht="20" customHeight="1" x14ac:dyDescent="0.4">
      <c r="A245" s="103">
        <v>3</v>
      </c>
      <c r="B245" s="104" t="s">
        <v>10</v>
      </c>
      <c r="C245" s="15">
        <v>1</v>
      </c>
      <c r="D245" s="105"/>
      <c r="E245" s="105"/>
      <c r="F245" s="106"/>
    </row>
    <row r="246" spans="1:6" ht="20" customHeight="1" x14ac:dyDescent="0.4">
      <c r="A246" s="103">
        <v>4</v>
      </c>
      <c r="B246" s="104" t="s">
        <v>9</v>
      </c>
      <c r="C246" s="15">
        <v>1</v>
      </c>
      <c r="D246" s="105"/>
      <c r="E246" s="105"/>
      <c r="F246" s="106"/>
    </row>
    <row r="247" spans="1:6" ht="20" customHeight="1" x14ac:dyDescent="0.4">
      <c r="A247" s="103">
        <v>5</v>
      </c>
      <c r="B247" s="104" t="s">
        <v>8</v>
      </c>
      <c r="C247" s="15">
        <v>1</v>
      </c>
      <c r="D247" s="105"/>
      <c r="E247" s="105"/>
      <c r="F247" s="106"/>
    </row>
    <row r="248" spans="1:6" ht="20" customHeight="1" x14ac:dyDescent="0.4">
      <c r="A248" s="103">
        <v>6</v>
      </c>
      <c r="B248" s="104" t="s">
        <v>7</v>
      </c>
      <c r="C248" s="15">
        <v>1</v>
      </c>
      <c r="D248" s="105"/>
      <c r="E248" s="105"/>
      <c r="F248" s="106"/>
    </row>
    <row r="249" spans="1:6" ht="20" customHeight="1" x14ac:dyDescent="0.4">
      <c r="A249" s="103">
        <v>7</v>
      </c>
      <c r="B249" s="104" t="s">
        <v>6</v>
      </c>
      <c r="C249" s="15">
        <v>1</v>
      </c>
      <c r="D249" s="105"/>
      <c r="E249" s="105"/>
      <c r="F249" s="106"/>
    </row>
    <row r="250" spans="1:6" ht="15" thickBot="1" x14ac:dyDescent="0.45">
      <c r="A250" s="164" t="s">
        <v>5</v>
      </c>
      <c r="B250" s="165"/>
      <c r="C250" s="166"/>
      <c r="D250" s="107"/>
      <c r="E250" s="108"/>
      <c r="F250" s="109"/>
    </row>
    <row r="251" spans="1:6" s="19" customFormat="1" ht="15.5" thickTop="1" thickBot="1" x14ac:dyDescent="0.45">
      <c r="A251" s="110"/>
      <c r="B251" s="111"/>
      <c r="C251" s="40"/>
      <c r="D251" s="110"/>
      <c r="E251" s="112"/>
      <c r="F251" s="112"/>
    </row>
    <row r="252" spans="1:6" s="19" customFormat="1" x14ac:dyDescent="0.4">
      <c r="A252" s="113"/>
      <c r="B252" s="114"/>
      <c r="C252" s="115"/>
      <c r="D252" s="116"/>
      <c r="E252" s="115"/>
      <c r="F252" s="117"/>
    </row>
    <row r="253" spans="1:6" s="19" customFormat="1" ht="33" customHeight="1" x14ac:dyDescent="0.4">
      <c r="A253" s="118"/>
      <c r="B253" s="119" t="s">
        <v>333</v>
      </c>
      <c r="C253" s="40"/>
      <c r="D253" s="120"/>
      <c r="E253" s="40"/>
      <c r="F253" s="121"/>
    </row>
    <row r="254" spans="1:6" s="19" customFormat="1" ht="33" customHeight="1" x14ac:dyDescent="0.4">
      <c r="A254" s="118"/>
      <c r="B254" s="122" t="s">
        <v>4</v>
      </c>
      <c r="C254" s="40"/>
      <c r="D254" s="120"/>
      <c r="E254" s="40"/>
      <c r="F254" s="121"/>
    </row>
    <row r="255" spans="1:6" s="19" customFormat="1" ht="33" customHeight="1" x14ac:dyDescent="0.4">
      <c r="A255" s="118"/>
      <c r="B255" s="122" t="s">
        <v>3</v>
      </c>
      <c r="C255" s="40"/>
      <c r="D255" s="120"/>
      <c r="E255" s="40"/>
      <c r="F255" s="121"/>
    </row>
    <row r="256" spans="1:6" s="19" customFormat="1" ht="33" customHeight="1" x14ac:dyDescent="0.4">
      <c r="A256" s="54"/>
      <c r="B256" s="123" t="s">
        <v>2</v>
      </c>
      <c r="C256" s="40"/>
      <c r="D256" s="120"/>
      <c r="E256" s="40"/>
      <c r="F256" s="121"/>
    </row>
    <row r="257" spans="1:6" s="19" customFormat="1" ht="33" customHeight="1" x14ac:dyDescent="0.4">
      <c r="A257" s="54"/>
      <c r="B257" s="123" t="s">
        <v>1</v>
      </c>
      <c r="C257" s="40"/>
      <c r="D257" s="120"/>
      <c r="E257" s="40"/>
      <c r="F257" s="121"/>
    </row>
    <row r="258" spans="1:6" s="19" customFormat="1" ht="33" customHeight="1" x14ac:dyDescent="0.4">
      <c r="A258" s="54"/>
      <c r="B258" s="124" t="s">
        <v>0</v>
      </c>
      <c r="C258" s="40"/>
      <c r="D258" s="120"/>
      <c r="E258" s="40"/>
      <c r="F258" s="121"/>
    </row>
    <row r="259" spans="1:6" s="19" customFormat="1" ht="15" thickBot="1" x14ac:dyDescent="0.45">
      <c r="A259" s="125"/>
      <c r="B259" s="126"/>
      <c r="C259" s="127"/>
      <c r="D259" s="128"/>
      <c r="E259" s="127"/>
      <c r="F259" s="129"/>
    </row>
    <row r="260" spans="1:6" s="19" customFormat="1" x14ac:dyDescent="0.4">
      <c r="A260" s="110"/>
      <c r="B260" s="111"/>
      <c r="C260" s="40"/>
      <c r="D260" s="110"/>
      <c r="E260" s="112"/>
      <c r="F260" s="112"/>
    </row>
  </sheetData>
  <protectedRanges>
    <protectedRange algorithmName="SHA-512" hashValue="6mTDME40EcYwpzIneyQ+7Ow0DMwKZk1F6C/cd1vQzwYpjKcSt9d8zN8t7ibiD5Neum1xFArSwiMFhUT0yFn2tg==" saltValue="jst6iWFaUn6tTtag1VskKw==" spinCount="100000" sqref="D5:D6 F5:F6 D66 F66 D68 F68 D214 F214 D216 F216 D218 F218 D222 F222 D230 F230 D237 F237 D197 F197 D212 F212 D95 F95 D127 F127" name="Range1"/>
  </protectedRanges>
  <mergeCells count="11">
    <mergeCell ref="B89:D89"/>
    <mergeCell ref="A1:F1"/>
    <mergeCell ref="B2:E2"/>
    <mergeCell ref="B63:E63"/>
    <mergeCell ref="B72:E72"/>
    <mergeCell ref="B86:D86"/>
    <mergeCell ref="B92:E92"/>
    <mergeCell ref="B194:E194"/>
    <mergeCell ref="B209:E209"/>
    <mergeCell ref="B227:E227"/>
    <mergeCell ref="A250:C250"/>
  </mergeCells>
  <pageMargins left="0.70866141732283472" right="0.70866141732283472" top="0.74803149606299213" bottom="0.74803149606299213" header="0.31496062992125984" footer="0.31496062992125984"/>
  <pageSetup scale="75" orientation="portrait" r:id="rId1"/>
  <headerFooter>
    <oddHeader>&amp;CTender Documents</oddHeader>
    <oddFooter>&amp;LBid Documents _ Sanka WSS&amp;C&amp;P/&amp;N</oddFooter>
  </headerFooter>
  <rowBreaks count="5" manualBreakCount="5">
    <brk id="41" max="5" man="1"/>
    <brk id="83" max="5" man="1"/>
    <brk id="169" max="5" man="1"/>
    <brk id="201" max="5" man="1"/>
    <brk id="2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Sanka_Cadaado BH_Tender Docs</vt:lpstr>
      <vt:lpstr>'Sanka_Cadaado BH_Tender Docs'!Print_Area</vt:lpstr>
      <vt:lpstr>'Sanka_Cadaado BH_Tender Docs'!Print_Titles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 Gemo</dc:creator>
  <cp:lastModifiedBy>Fredrick Gemo</cp:lastModifiedBy>
  <cp:lastPrinted>2025-02-11T07:02:39Z</cp:lastPrinted>
  <dcterms:created xsi:type="dcterms:W3CDTF">2025-02-11T06:53:17Z</dcterms:created>
  <dcterms:modified xsi:type="dcterms:W3CDTF">2025-03-05T12:08:42Z</dcterms:modified>
</cp:coreProperties>
</file>