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FredrickGemo\Desktop\SOWASDIP 2025\"/>
    </mc:Choice>
  </mc:AlternateContent>
  <xr:revisionPtr revIDLastSave="0" documentId="13_ncr:1_{BD492EE7-56BD-4CCF-96F4-CF5069A840EF}" xr6:coauthVersionLast="47" xr6:coauthVersionMax="47" xr10:uidLastSave="{00000000-0000-0000-0000-000000000000}"/>
  <bookViews>
    <workbookView xWindow="-110" yWindow="-110" windowWidth="19420" windowHeight="10300" xr2:uid="{00000000-000D-0000-FFFF-FFFF00000000}"/>
  </bookViews>
  <sheets>
    <sheet name="Borehole BoQ" sheetId="1" r:id="rId1"/>
  </sheets>
  <definedNames>
    <definedName name="_Toc452757528" localSheetId="0">#N/A</definedName>
    <definedName name="_xlnm.Print_Area" localSheetId="0">'Borehole BoQ'!$A$1:$F$129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A19" i="1"/>
  <c r="A20" i="1" s="1"/>
  <c r="A21" i="1" s="1"/>
  <c r="A22" i="1" s="1"/>
  <c r="A23" i="1" s="1"/>
  <c r="A24" i="1" s="1"/>
  <c r="A25" i="1" s="1"/>
  <c r="A26" i="1" s="1"/>
  <c r="A18" i="1"/>
  <c r="B117" i="1"/>
  <c r="B116" i="1"/>
  <c r="B115" i="1"/>
  <c r="B114" i="1"/>
  <c r="B113" i="1"/>
  <c r="F32" i="1"/>
  <c r="F11" i="1"/>
  <c r="A8" i="1"/>
  <c r="A9" i="1" s="1"/>
  <c r="A10" i="1" s="1"/>
  <c r="A11" i="1" s="1"/>
  <c r="F108" i="1"/>
  <c r="F107" i="1"/>
  <c r="F106" i="1"/>
  <c r="F109" i="1" s="1"/>
  <c r="F103" i="1"/>
  <c r="F102" i="1"/>
  <c r="F101" i="1"/>
  <c r="F100" i="1"/>
  <c r="F99" i="1"/>
  <c r="F96" i="1"/>
  <c r="F95" i="1"/>
  <c r="F94" i="1"/>
  <c r="F93" i="1"/>
  <c r="F92" i="1"/>
  <c r="F89" i="1"/>
  <c r="F87" i="1"/>
  <c r="F86" i="1"/>
  <c r="F85" i="1"/>
  <c r="F84" i="1"/>
  <c r="F83" i="1"/>
  <c r="F81" i="1"/>
  <c r="F74" i="1"/>
  <c r="F73" i="1"/>
  <c r="F72" i="1"/>
  <c r="F69" i="1"/>
  <c r="F68" i="1"/>
  <c r="F65" i="1"/>
  <c r="F64" i="1"/>
  <c r="F63" i="1"/>
  <c r="F62" i="1"/>
  <c r="F59" i="1"/>
  <c r="F58" i="1"/>
  <c r="D57" i="1"/>
  <c r="F57" i="1" s="1"/>
  <c r="F56" i="1"/>
  <c r="F55" i="1"/>
  <c r="F54" i="1"/>
  <c r="F53" i="1"/>
  <c r="F52" i="1"/>
  <c r="F46" i="1"/>
  <c r="F45" i="1"/>
  <c r="F44" i="1"/>
  <c r="F43" i="1"/>
  <c r="F42" i="1"/>
  <c r="F41" i="1"/>
  <c r="F40" i="1"/>
  <c r="F39" i="1"/>
  <c r="F36" i="1"/>
  <c r="F35" i="1"/>
  <c r="F34" i="1"/>
  <c r="F66" i="1" l="1"/>
  <c r="F70" i="1"/>
  <c r="F97" i="1"/>
  <c r="F90" i="1"/>
  <c r="F47" i="1"/>
  <c r="F115" i="1" s="1"/>
  <c r="F60" i="1"/>
  <c r="F104" i="1"/>
  <c r="F75" i="1"/>
  <c r="F26" i="1"/>
  <c r="F25" i="1"/>
  <c r="F24" i="1"/>
  <c r="F23" i="1"/>
  <c r="F22" i="1"/>
  <c r="F21" i="1"/>
  <c r="F20" i="1"/>
  <c r="F19" i="1"/>
  <c r="F18" i="1"/>
  <c r="F17" i="1"/>
  <c r="F10" i="1"/>
  <c r="F9" i="1"/>
  <c r="F8" i="1"/>
  <c r="F7" i="1"/>
  <c r="F5" i="1"/>
  <c r="F110" i="1" l="1"/>
  <c r="F117" i="1" s="1"/>
  <c r="F76" i="1"/>
  <c r="F116" i="1" s="1"/>
  <c r="F27" i="1"/>
  <c r="F114" i="1" s="1"/>
  <c r="F12" i="1"/>
  <c r="F113" i="1" s="1"/>
  <c r="F119" i="1" l="1"/>
</calcChain>
</file>

<file path=xl/sharedStrings.xml><?xml version="1.0" encoding="utf-8"?>
<sst xmlns="http://schemas.openxmlformats.org/spreadsheetml/2006/main" count="227" uniqueCount="146">
  <si>
    <t>Description of activity</t>
  </si>
  <si>
    <t>Unit</t>
  </si>
  <si>
    <t>QTY</t>
  </si>
  <si>
    <t>Rate in USD</t>
  </si>
  <si>
    <t>Amount in USD</t>
  </si>
  <si>
    <t>A.</t>
  </si>
  <si>
    <t xml:space="preserve">BONKAY BH WATER SUPPLY REHABILITATION PROJECT </t>
  </si>
  <si>
    <t xml:space="preserve">  </t>
  </si>
  <si>
    <t>Item</t>
  </si>
  <si>
    <t>Pcs</t>
  </si>
  <si>
    <t>M</t>
  </si>
  <si>
    <t xml:space="preserve">Construct mass concrete of 1:2:4 mixing ratio for the head of wall 1 m above the ground  and cover the hole </t>
  </si>
  <si>
    <t>M3</t>
  </si>
  <si>
    <t xml:space="preserve">Disinfection and chlorination of the borehole </t>
  </si>
  <si>
    <t>Visibility details for Donar and ADRAsom details as to be provided ADRA team &amp; approved by Engineer.</t>
  </si>
  <si>
    <t>LS</t>
  </si>
  <si>
    <t>Total for rehabilitation of borehole and related civil works.</t>
  </si>
  <si>
    <t>D.</t>
  </si>
  <si>
    <t>General cleaning for all broken stones, trees, sharps and other material which are occupying the area where is going to be rehab the elevated water tank .</t>
  </si>
  <si>
    <t>m²</t>
  </si>
  <si>
    <t>Supply and install PVC water tank for potable water, of 5000 liters capacity, including the electrical floating, valves, pressure reducer valves, and all related work accessories and fittings according to the specifications, and Engineer instructions.</t>
  </si>
  <si>
    <t>No</t>
  </si>
  <si>
    <t>m³</t>
  </si>
  <si>
    <t>LM</t>
  </si>
  <si>
    <t xml:space="preserve">Install Ø 2" HDPE PN10 Class B transmission pipeline and fix and protect the pipe with a bed and cover layer of silt sand compacted at 85 Proctor complete. </t>
  </si>
  <si>
    <t>Construction of chamber control Box (50x50x50cm)</t>
  </si>
  <si>
    <t>ls</t>
  </si>
  <si>
    <t>Lum</t>
  </si>
  <si>
    <t>INSTALLATION OF SOLAR SYSTEM</t>
  </si>
  <si>
    <t>1.  </t>
  </si>
  <si>
    <t>2.  </t>
  </si>
  <si>
    <t>3.  </t>
  </si>
  <si>
    <t>4.  </t>
  </si>
  <si>
    <t>Solar panels support structure to safely carry all the solar panels strategic to the solar rays.made 2''x4''steel boxes with 30cmx30cmx40cm concrete foundation.</t>
  </si>
  <si>
    <t>5.  </t>
  </si>
  <si>
    <t>6.  </t>
  </si>
  <si>
    <t>PV Cable,  PV 4 mm2</t>
  </si>
  <si>
    <t>m</t>
  </si>
  <si>
    <t>7.  </t>
  </si>
  <si>
    <t>Accessories,  Mc4, Cable tie, Autoswitch and etc</t>
  </si>
  <si>
    <t>Earth Rod c/w Clamp</t>
  </si>
  <si>
    <t>B Meters DN40 water meter</t>
  </si>
  <si>
    <t>Installation charges.</t>
  </si>
  <si>
    <t>Sub structure works</t>
  </si>
  <si>
    <t xml:space="preserve">Excavation of foundation bed of the kiosk slab 4.8m legth,3.3m width and 0.2m depth </t>
  </si>
  <si>
    <t>Provide and compact hardcore layer of 20cm thick</t>
  </si>
  <si>
    <t>Construction of 10cm thick concrete of 1:2:4 Mixing ration walk path of  water collection kiosk</t>
  </si>
  <si>
    <t xml:space="preserve">Provide and weld with anchor to protect movement 10 pieces GI pipes of diameter Ø 3" and 3m height  (0.5m under ground and 2.5 over ground) </t>
  </si>
  <si>
    <t>Fixing of provided GI poles with plain cement concrete of 1:3:6 mixing ratio</t>
  </si>
  <si>
    <t>Sub total - 1</t>
  </si>
  <si>
    <t>Superstructure works including platform slab</t>
  </si>
  <si>
    <t>Provide and compact hardcore layer of 2.4m length, 0.9m width and 0.50m thick</t>
  </si>
  <si>
    <t>Concrete slab of 2.8m length, 1.3m width and 0.1m thick over the constructed masonry hardcore layer. The concrete mortar should be 1:2:4 mixing ratio.</t>
  </si>
  <si>
    <t>Sub total - 2</t>
  </si>
  <si>
    <t>Plastering and other finishing</t>
  </si>
  <si>
    <t>Sub total - 3</t>
  </si>
  <si>
    <t>Roofing</t>
  </si>
  <si>
    <t xml:space="preserve">Construction of hipped end roof with GI (3mx1m) sheets over with wooden with one single beam trusses of cross section 100mmx50mm distanced between two trusses at least 1.0m each to other and timber battens 50mmx25mm                                                                                              </t>
  </si>
  <si>
    <t>Sub total - 4</t>
  </si>
  <si>
    <t>Total for construction  of One Kiosk and rehab of One exisiting Kiosk</t>
  </si>
  <si>
    <t>CONSTRUCTION OF CHAIN LINK</t>
  </si>
  <si>
    <t>Allow for the cost of transporting all equipment, and personnel to site and demobilization at completion of contract.</t>
  </si>
  <si>
    <t>lum</t>
  </si>
  <si>
    <t xml:space="preserve">Excavate for column pads, depth not exceeding 1m and of 0.5 x 0.5 mm width commencing at the original, ground level, and cart away to spoil as directed </t>
  </si>
  <si>
    <t>Vibrated reinforced concrete (class 25) column base, 350mm deep</t>
  </si>
  <si>
    <t xml:space="preserve">Assorted high tensile twisted steel reinforcement bars to B.S 4446. </t>
  </si>
  <si>
    <t xml:space="preserve">kg </t>
  </si>
  <si>
    <t>Sawn formwork to vertical sides of the columns</t>
  </si>
  <si>
    <t xml:space="preserve">G.I CHS Columns </t>
  </si>
  <si>
    <t>GATE</t>
  </si>
  <si>
    <t>The contractor is reminded to include in his pricing, the cost of supply, cutting, waste and erection and all other necessary fittings including welding lugs or fishtailing on to the 50x50x6mm angle bars. Angle bars and the necessary   fixing and anchorage to be treated as described in the specifications.</t>
  </si>
  <si>
    <t>Clear the perimeter of the fencing area of all bushes scrubs and obstructions</t>
  </si>
  <si>
    <t>Excavate 300x300x500 deep holes to receive mass concrete (1:3:6)  bases as shown in the drawings.</t>
  </si>
  <si>
    <t xml:space="preserve">Supply 50x5mm CHS welded posts with ends closed as shown in the drawings, bottom end fixed with 100x100mmx3mm plate and bedded in mass concrete. The post to be 2100mm high from ground level to the top. Allow for drilling 7No holes as shown.	</t>
  </si>
  <si>
    <t xml:space="preserve">Extra Over 50x5mm posts for bracing on either side every fourth intermediate post and all corner posts. </t>
  </si>
  <si>
    <t>Mass Concrete Mix 1:3:6/20mm using 3/4 Local Ballast in:</t>
  </si>
  <si>
    <t>Supply all materials and cast 0.3m diameter x 0.6m depth mass concrete class Q (1:3:6)  to concrete the 50mm dia. CHS poles while ensuring they remain plumb 600mm deep below the ground level and 3000mm (3.0m) above ground level.</t>
  </si>
  <si>
    <t>Supply and weld a 12mm high tensile steel rod along the bases of the posts for anchoring the chain-link to the ground along the whole length of the fence, Allow for excavating 200mm deep along the fence to fix the rod.</t>
  </si>
  <si>
    <t>Allow for curing of all concrete works</t>
  </si>
  <si>
    <t xml:space="preserve">Supply and fix 3No strands of 12G barbed wire bound on to either side of the Y post using 3mm galvanized wire as shown in the drawings. </t>
  </si>
  <si>
    <t>Ditto for posts</t>
  </si>
  <si>
    <t>Supply and fix 2500mm high HEAVY GUAGE chain-link to posts using 3mm galvanized wire. Allow for securing the chain-link to a 12mm reinforcement bar welded at the base between the posts.</t>
  </si>
  <si>
    <t xml:space="preserve">Supply and fix razer wire secured on the chain-link, barbed wire and Y posts by binding wire and rolled approximately 600mm dia. 	</t>
  </si>
  <si>
    <t xml:space="preserve">Prepare and apply one under coat of epoxy-based primer and two finishing epoxy based paints to metal surfaces n.e 250mm in alternate bands of 300mm </t>
  </si>
  <si>
    <t>Total for construction  of chain link fence wall.</t>
  </si>
  <si>
    <t xml:space="preserve">             Tender for Rehabilitation of borehole and related civil works in Bonkay - Southwest State of Somalia     </t>
  </si>
  <si>
    <t>I/N</t>
  </si>
  <si>
    <t>SUM</t>
  </si>
  <si>
    <t>TOTAL SUM</t>
  </si>
  <si>
    <t>A</t>
  </si>
  <si>
    <t>B</t>
  </si>
  <si>
    <t>C</t>
  </si>
  <si>
    <t>D</t>
  </si>
  <si>
    <t>E</t>
  </si>
  <si>
    <t>Signature: …………………………………………………………………………………….............</t>
  </si>
  <si>
    <t>Address: …………………………………………………………………………………….............</t>
  </si>
  <si>
    <t>Tel No: ………………………………………………………………………………………….........</t>
  </si>
  <si>
    <t>Date: ……………………………………………………………………………………………………</t>
  </si>
  <si>
    <t>Stamp:</t>
  </si>
  <si>
    <t>Mobilization for Bonkay Borehole Water Supply System</t>
  </si>
  <si>
    <t>Rehabilitation of Borehole</t>
  </si>
  <si>
    <t>Mobilization of plant and Equipment to the project site(s). Rate shall be inclusive of demobilization after completion of the works.</t>
  </si>
  <si>
    <t xml:space="preserve">Replace and istall rising mains GI pipe 2” with all necessary fittings and required materials </t>
  </si>
  <si>
    <t>Provide and install water resistant cables with required fittings such as insolation type etc.</t>
  </si>
  <si>
    <t xml:space="preserve">Substructure works for R.C.Elevated Tank </t>
  </si>
  <si>
    <t xml:space="preserve">Total for Rehabilitation of  RC elevated water structure with 5,000 ltr pvc tank     </t>
  </si>
  <si>
    <t>B.</t>
  </si>
  <si>
    <t>CONSTRUCTION AND REHAB OF WATER COLLECTION KIOSKS</t>
  </si>
  <si>
    <t>Total for Installation of Solar System</t>
  </si>
  <si>
    <t>Fence</t>
  </si>
  <si>
    <t>Heavy Gauge Chain-link</t>
  </si>
  <si>
    <t xml:space="preserve">REHABILITATION OF RC ELEVATED STRUCTURE &amp; SUPPLY 5,000 LTR PVC TANKS </t>
  </si>
  <si>
    <t xml:space="preserve">Provide and fix all required plumbing material such as height pressure PVC of diameter Ø 1½" feeder pipes from elevated tank (PVC tank) to kiosks, animal trough and water storage tank to school, with all required fittings (Elbows, T-joints, regulator valves. The price should include excavation of trench and fixing.   </t>
  </si>
  <si>
    <t>Construct 200x200x60cm reinforced concrete of 1:2:4 mixing ratio with # BRC mesh for concrete foundation wall under pvc water tank (built near school location will  decided on site) according to technical specification and instruction of Engineer.</t>
  </si>
  <si>
    <t>Procure and supply Ø 2" HDPE PN10 Class B 250m long distribution Network pipeline inclusive with necessary fittings; from elevated tank to kiosk and pvc storage tank to school.</t>
  </si>
  <si>
    <t>Apply minimum 2 coats of high quality colored emulsion paint  (of approved product) on the elevated water tank. The price includes removal of the old paint, surface preparations; all according to specifications and the  Engineer's instructions.</t>
  </si>
  <si>
    <t>C.</t>
  </si>
  <si>
    <t>E.</t>
  </si>
  <si>
    <t xml:space="preserve">Main equipment (Supply and install)      </t>
  </si>
  <si>
    <t xml:space="preserve">Accessories (supply and install)             </t>
  </si>
  <si>
    <t>Installation of the Solar System</t>
  </si>
  <si>
    <t xml:space="preserve">SUMMARY PAGE - REHABILITATION OF  BONKAY WATER SUPPLY SYSTEM (XXX - Southwest State of Somalia) </t>
  </si>
  <si>
    <t>GRAND TOTAL FOR BONKAY WSS REHAB</t>
  </si>
  <si>
    <t>Excavate trench line for installation of Ø 2" HDPE PN10 Class B pipeline at the mean depth of 60cm; 30cmx250m.</t>
  </si>
  <si>
    <t>Steel ladder fixed from the ground to the tank top slab and painted to a clean finish.</t>
  </si>
  <si>
    <t>Mobilization of staff, equipment and materials to site for solar installation.</t>
  </si>
  <si>
    <t xml:space="preserve">(Mono 450W Solar Panel) 16 pcs per string, total 3 strings, Power: 450W, Voltage: 49V, Weight:25Kg: Size:2265*1260*35mm, Application Class:  A; Warranty:  5 years  </t>
  </si>
  <si>
    <t>Procure and install Grundfos SP9-52 _ 11kW  Submersible pump with 200m head  with water sensor position to fix the pump at 120m/130m from the top</t>
  </si>
  <si>
    <t xml:space="preserve">INVT On Grid Inverter (BG22KTR) EU Standard, Output Power:
 18.5kw, Output Voltage: 380V AC, Warranty: 1 years </t>
  </si>
  <si>
    <t xml:space="preserve">DC Combiner Box,  6 Input 1 Output; Warranty:  1 years, </t>
  </si>
  <si>
    <t>Adaptor metal box</t>
  </si>
  <si>
    <t>sum</t>
  </si>
  <si>
    <t>General cleaning for all broken stones, trees, sharps and other material which are occupying the area where to be build the water kiosk.</t>
  </si>
  <si>
    <t>Construction of 10cm thick plain cement concrete of 1:3:6 Mixing ratio over the hardcore layer</t>
  </si>
  <si>
    <t xml:space="preserve">Masonry cement blocks of basement walling, 0.5m height and 20cm thickness bedded and jointed with cement sand mortar 1:4 proportion ratio. Face wall should be plumb. Corner cement block  should be good dressed and jointed to correct angles. All gaps in between cement blocks should be filled with cement sand mortar well mixed also wall should be kept moist for a period at least 10 days minimum, and be  protected from sun.           </t>
  </si>
  <si>
    <t xml:space="preserve">Masonry cement blocks walling to hold the kiosk taps, 0.9m height, 1.80 length bedded and jointed with cement sand mortar 1:4 proportion ratio. Face wall should be plumb. Corner cement block should be good dressed and jointed to correct angles. All gaps in between cement blocks should be filled with well mixed mortar, also the wall should be cured for a period at least 10 days minimum, and be  protected from sun.           </t>
  </si>
  <si>
    <t xml:space="preserve">External plastering, 25mm thick, for all constructed wall surfaces by cement / sand mix 1:5, with wood float finish. </t>
  </si>
  <si>
    <t>Apply two coats whitewashing paint to external wall surfaces of the water collection kiosk.</t>
  </si>
  <si>
    <t>4 mm thick laminated ceiling boards framed by timber of cross section  2"x2" distanced 600mmx600mm both sides. Include also all 50cm under external roof of the building. Apply three coats of distemper paint</t>
  </si>
  <si>
    <t>Repair all taps for existing water kiosks and make it GI 2'' pipe water collection point for water trucking as per intruction of Engineer</t>
  </si>
  <si>
    <t>a</t>
  </si>
  <si>
    <t xml:space="preserve">The contractor will provide all material and construct a steel gate measuring approximately 4500x2100mm. </t>
  </si>
  <si>
    <r>
      <t>4mm</t>
    </r>
    <r>
      <rPr>
        <vertAlign val="superscript"/>
        <sz val="12"/>
        <color indexed="64"/>
        <rFont val="Noto Sans"/>
        <family val="2"/>
      </rPr>
      <t>2</t>
    </r>
    <r>
      <rPr>
        <sz val="12"/>
        <color indexed="64"/>
        <rFont val="Noto Sans"/>
        <family val="2"/>
      </rPr>
      <t xml:space="preserve"> x 1 Core Earth Cable</t>
    </r>
  </si>
  <si>
    <r>
      <t xml:space="preserve">Excavation of 10 holes (4 at front, 4 at the back and 2 in the middle) for the poles of 0.3mx0.3m and 0.5m depth                                                                            </t>
    </r>
    <r>
      <rPr>
        <b/>
        <sz val="12"/>
        <color indexed="64"/>
        <rFont val="Noto Sans"/>
        <family val="2"/>
      </rPr>
      <t>N.B.</t>
    </r>
    <r>
      <rPr>
        <b/>
        <i/>
        <sz val="12"/>
        <color rgb="FF000000"/>
        <rFont val="Noto Sans"/>
        <family val="2"/>
      </rPr>
      <t xml:space="preserve"> </t>
    </r>
    <r>
      <rPr>
        <i/>
        <sz val="12"/>
        <color rgb="FF000000"/>
        <rFont val="Noto Sans"/>
        <family val="2"/>
      </rPr>
      <t xml:space="preserve">The total depth to be excavated is 30cm, because 20cm is the height of the foundation bed which is already excavated </t>
    </r>
    <r>
      <rPr>
        <sz val="12"/>
        <color indexed="64"/>
        <rFont val="Noto Sans"/>
        <family val="2"/>
      </rPr>
      <t xml:space="preserve">                                                                                      </t>
    </r>
  </si>
  <si>
    <r>
      <t xml:space="preserve">Supply and fix single leaf </t>
    </r>
    <r>
      <rPr>
        <b/>
        <sz val="12"/>
        <color rgb="FF000000"/>
        <rFont val="Noto Sans"/>
        <family val="2"/>
      </rPr>
      <t>steel gate size 3000 x 2100mm high</t>
    </r>
    <r>
      <rPr>
        <sz val="12"/>
        <color indexed="64"/>
        <rFont val="Noto Sans"/>
        <family val="2"/>
      </rPr>
      <t xml:space="preserve"> CHS poles and </t>
    </r>
    <r>
      <rPr>
        <b/>
        <sz val="12"/>
        <color rgb="FF000000"/>
        <rFont val="Noto Sans"/>
        <family val="2"/>
      </rPr>
      <t>heavy duty wire mesh fixed onto the concrete columns, using heavy duty steel pin hinges</t>
    </r>
    <r>
      <rPr>
        <sz val="12"/>
        <color indexed="64"/>
        <rFont val="Noto Sans"/>
        <family val="2"/>
      </rPr>
      <t>; with all fastening accessories including, all cutting welding, grinding and priming with one coat of grey oxide before, fixing. The gate should also have peep holes of not more than 25mm dia with a sliding door. It should also have 2 locking mechanisms, top and bottom.</t>
    </r>
  </si>
  <si>
    <r>
      <rPr>
        <b/>
        <sz val="12"/>
        <rFont val="Noto Sans"/>
        <family val="2"/>
      </rPr>
      <t>(CONTRACTOR)</t>
    </r>
    <r>
      <rPr>
        <sz val="12"/>
        <rFont val="Noto San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</si>
</sst>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quot;$&quot;* #,##0.00_);_(&quot;$&quot;* \(#,##0.00\);_(&quot;$&quot;* &quot;-&quot;??_);_(@_)"/>
    <numFmt numFmtId="167" formatCode="_(&quot;$&quot;* #,##0_);_(&quot;$&quot;* \(#,##0\);_(&quot;$&quot;* &quot;-&quot;_);_(@_)"/>
  </numFmts>
  <fonts count="26" x14ac:knownFonts="1">
    <font>
      <sz val="11"/>
      <color theme="1"/>
      <name val="Calibri"/>
      <scheme val="minor"/>
    </font>
    <font>
      <sz val="10"/>
      <name val="Arial"/>
      <family val="2"/>
    </font>
    <font>
      <sz val="11"/>
      <color theme="1"/>
      <name val="Calibri"/>
      <family val="2"/>
      <scheme val="minor"/>
    </font>
    <font>
      <b/>
      <sz val="12"/>
      <color indexed="64"/>
      <name val="Noto Sans"/>
      <family val="2"/>
    </font>
    <font>
      <sz val="11"/>
      <color theme="1"/>
      <name val="Noto Sans"/>
      <family val="2"/>
    </font>
    <font>
      <b/>
      <sz val="12"/>
      <color theme="1"/>
      <name val="Noto Sans"/>
      <family val="2"/>
    </font>
    <font>
      <b/>
      <sz val="11"/>
      <color theme="1"/>
      <name val="Noto Sans"/>
      <family val="2"/>
    </font>
    <font>
      <sz val="12"/>
      <color indexed="64"/>
      <name val="Noto Sans"/>
      <family val="2"/>
    </font>
    <font>
      <b/>
      <sz val="14"/>
      <color indexed="64"/>
      <name val="Noto Sans"/>
      <family val="2"/>
    </font>
    <font>
      <sz val="12"/>
      <name val="Noto Sans"/>
      <family val="2"/>
    </font>
    <font>
      <sz val="12"/>
      <color theme="1"/>
      <name val="Noto Sans"/>
      <family val="2"/>
    </font>
    <font>
      <b/>
      <i/>
      <sz val="12"/>
      <color theme="1"/>
      <name val="Noto Sans"/>
      <family val="2"/>
    </font>
    <font>
      <vertAlign val="superscript"/>
      <sz val="12"/>
      <color indexed="64"/>
      <name val="Noto Sans"/>
      <family val="2"/>
    </font>
    <font>
      <b/>
      <i/>
      <sz val="12"/>
      <color rgb="FF000000"/>
      <name val="Noto Sans"/>
      <family val="2"/>
    </font>
    <font>
      <i/>
      <sz val="12"/>
      <color rgb="FF000000"/>
      <name val="Noto Sans"/>
      <family val="2"/>
    </font>
    <font>
      <b/>
      <sz val="12"/>
      <name val="Noto Sans"/>
      <family val="2"/>
    </font>
    <font>
      <i/>
      <sz val="12"/>
      <color indexed="64"/>
      <name val="Noto Sans"/>
      <family val="2"/>
    </font>
    <font>
      <b/>
      <i/>
      <sz val="12"/>
      <color indexed="64"/>
      <name val="Noto Sans"/>
      <family val="2"/>
    </font>
    <font>
      <i/>
      <sz val="11"/>
      <color theme="1"/>
      <name val="Noto Sans"/>
      <family val="2"/>
    </font>
    <font>
      <b/>
      <i/>
      <sz val="12"/>
      <name val="Noto Sans"/>
      <family val="2"/>
    </font>
    <font>
      <b/>
      <sz val="12"/>
      <color rgb="FF000000"/>
      <name val="Noto Sans"/>
      <family val="2"/>
    </font>
    <font>
      <sz val="10"/>
      <color indexed="64"/>
      <name val="Noto Sans"/>
      <family val="2"/>
    </font>
    <font>
      <b/>
      <sz val="14"/>
      <name val="Noto Sans"/>
      <family val="2"/>
    </font>
    <font>
      <sz val="14"/>
      <color indexed="64"/>
      <name val="Noto Sans"/>
      <family val="2"/>
    </font>
    <font>
      <sz val="14"/>
      <name val="Noto Sans"/>
      <family val="2"/>
    </font>
    <font>
      <sz val="14"/>
      <color theme="1"/>
      <name val="Noto Sans"/>
      <family val="2"/>
    </font>
  </fonts>
  <fills count="9">
    <fill>
      <patternFill patternType="none"/>
    </fill>
    <fill>
      <patternFill patternType="gray125"/>
    </fill>
    <fill>
      <patternFill patternType="solid">
        <fgColor indexed="26"/>
      </patternFill>
    </fill>
    <fill>
      <patternFill patternType="solid">
        <fgColor theme="6" tint="0.59999389629810485"/>
        <bgColor indexed="65"/>
      </patternFill>
    </fill>
    <fill>
      <patternFill patternType="solid">
        <fgColor theme="9" tint="0.79998168889431442"/>
        <bgColor indexed="65"/>
      </patternFill>
    </fill>
    <fill>
      <patternFill patternType="solid">
        <fgColor theme="0" tint="-4.9958800012207406E-2"/>
        <bgColor indexed="65"/>
      </patternFill>
    </fill>
    <fill>
      <patternFill patternType="solid">
        <fgColor indexed="65"/>
      </patternFill>
    </fill>
    <fill>
      <patternFill patternType="solid">
        <fgColor theme="3" tint="0.59999389629810485"/>
        <bgColor indexed="64"/>
      </patternFill>
    </fill>
    <fill>
      <patternFill patternType="solid">
        <fgColor theme="5" tint="0.59999389629810485"/>
        <bgColor indexed="64"/>
      </patternFill>
    </fill>
  </fills>
  <borders count="23">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medium">
        <color auto="1"/>
      </right>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style="thick">
        <color auto="1"/>
      </top>
      <bottom style="double">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s>
  <cellStyleXfs count="7">
    <xf numFmtId="0" fontId="0" fillId="0" borderId="0"/>
    <xf numFmtId="165" fontId="2" fillId="0" borderId="0"/>
    <xf numFmtId="164" fontId="1" fillId="0" borderId="0"/>
    <xf numFmtId="167" fontId="2" fillId="0" borderId="0"/>
    <xf numFmtId="0" fontId="1" fillId="0" borderId="0"/>
    <xf numFmtId="0" fontId="1" fillId="0" borderId="0"/>
    <xf numFmtId="0" fontId="2" fillId="2" borderId="1"/>
  </cellStyleXfs>
  <cellXfs count="163">
    <xf numFmtId="0" fontId="0" fillId="0" borderId="0" xfId="0"/>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0" xfId="0" applyFont="1"/>
    <xf numFmtId="0" fontId="5" fillId="7" borderId="3" xfId="0" applyFont="1" applyFill="1" applyBorder="1" applyAlignment="1">
      <alignment horizontal="center" vertical="center" wrapText="1"/>
    </xf>
    <xf numFmtId="0" fontId="5" fillId="7"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left" vertical="center"/>
    </xf>
    <xf numFmtId="0" fontId="4" fillId="0" borderId="0" xfId="0" applyFont="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left" vertical="top" wrapText="1"/>
    </xf>
    <xf numFmtId="164" fontId="7" fillId="0" borderId="3" xfId="1" applyNumberFormat="1" applyFont="1" applyBorder="1" applyAlignment="1">
      <alignment horizontal="center" vertical="center" wrapText="1"/>
    </xf>
    <xf numFmtId="0" fontId="5" fillId="0" borderId="0" xfId="0" applyFont="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vertical="top" wrapText="1"/>
    </xf>
    <xf numFmtId="0" fontId="7" fillId="4" borderId="3" xfId="0" applyFont="1" applyFill="1" applyBorder="1" applyAlignment="1">
      <alignment horizontal="center" vertical="center" wrapText="1"/>
    </xf>
    <xf numFmtId="0" fontId="8" fillId="4" borderId="5" xfId="0" applyFont="1" applyFill="1" applyBorder="1" applyAlignment="1">
      <alignment horizontal="left" vertical="top" wrapText="1"/>
    </xf>
    <xf numFmtId="0" fontId="8" fillId="4" borderId="6" xfId="0" applyFont="1" applyFill="1" applyBorder="1" applyAlignment="1">
      <alignment horizontal="left" vertical="top" wrapText="1"/>
    </xf>
    <xf numFmtId="0" fontId="8" fillId="4" borderId="4" xfId="0" applyFont="1" applyFill="1" applyBorder="1" applyAlignment="1">
      <alignment horizontal="left" vertical="top" wrapText="1"/>
    </xf>
    <xf numFmtId="166" fontId="3" fillId="4" borderId="3" xfId="3"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4" xfId="0" applyFont="1" applyFill="1" applyBorder="1" applyAlignment="1">
      <alignment horizontal="left" vertical="center" wrapText="1"/>
    </xf>
    <xf numFmtId="164" fontId="7" fillId="3" borderId="3" xfId="1" applyNumberFormat="1" applyFont="1" applyFill="1" applyBorder="1" applyAlignment="1">
      <alignment horizontal="center" vertical="center" wrapText="1"/>
    </xf>
    <xf numFmtId="0" fontId="3" fillId="0" borderId="5" xfId="5" applyFont="1" applyBorder="1" applyAlignment="1">
      <alignment horizontal="left" vertical="center" wrapText="1"/>
    </xf>
    <xf numFmtId="0" fontId="3" fillId="0" borderId="6" xfId="5" applyFont="1" applyBorder="1" applyAlignment="1">
      <alignment horizontal="left" vertical="center" wrapText="1"/>
    </xf>
    <xf numFmtId="0" fontId="3" fillId="0" borderId="4" xfId="5" applyFont="1" applyBorder="1" applyAlignment="1">
      <alignment horizontal="left" vertical="center" wrapText="1"/>
    </xf>
    <xf numFmtId="164" fontId="3" fillId="0" borderId="3" xfId="1" applyNumberFormat="1" applyFont="1" applyBorder="1" applyAlignment="1">
      <alignment vertical="center" wrapText="1"/>
    </xf>
    <xf numFmtId="0" fontId="9" fillId="0" borderId="3" xfId="5" applyFont="1" applyBorder="1" applyAlignment="1">
      <alignment horizontal="left" vertical="center" wrapText="1"/>
    </xf>
    <xf numFmtId="0" fontId="9" fillId="0" borderId="3" xfId="5" applyFont="1" applyBorder="1" applyAlignment="1">
      <alignment horizontal="center" vertical="center"/>
    </xf>
    <xf numFmtId="0" fontId="7" fillId="0" borderId="3" xfId="5" applyFont="1" applyBorder="1" applyAlignment="1">
      <alignment horizontal="center" vertical="center"/>
    </xf>
    <xf numFmtId="164" fontId="7" fillId="0" borderId="3" xfId="1" applyNumberFormat="1" applyFont="1" applyBorder="1" applyAlignment="1">
      <alignment horizontal="center" vertical="center"/>
    </xf>
    <xf numFmtId="0" fontId="9" fillId="0" borderId="3" xfId="5" applyFont="1" applyBorder="1" applyAlignment="1">
      <alignment horizontal="left" vertical="top" wrapText="1"/>
    </xf>
    <xf numFmtId="0" fontId="9" fillId="0" borderId="3" xfId="5" applyFont="1" applyBorder="1" applyAlignment="1">
      <alignment horizontal="center" vertical="center" wrapText="1"/>
    </xf>
    <xf numFmtId="2" fontId="7" fillId="0" borderId="3" xfId="5" applyNumberFormat="1"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3" fillId="4" borderId="3" xfId="1" applyNumberFormat="1" applyFont="1" applyFill="1" applyBorder="1" applyAlignment="1">
      <alignment horizontal="center" vertical="center" wrapText="1"/>
    </xf>
    <xf numFmtId="0" fontId="4" fillId="0" borderId="0" xfId="0" applyFont="1" applyAlignment="1">
      <alignment horizontal="center"/>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justify" vertical="center"/>
    </xf>
    <xf numFmtId="164" fontId="10" fillId="0" borderId="3" xfId="1" applyNumberFormat="1" applyFont="1" applyBorder="1" applyAlignment="1">
      <alignment horizontal="right" vertical="center"/>
    </xf>
    <xf numFmtId="4" fontId="10" fillId="0" borderId="3" xfId="0" applyNumberFormat="1" applyFont="1" applyBorder="1" applyAlignment="1">
      <alignment horizontal="righ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5" fillId="0" borderId="3" xfId="0" applyFont="1" applyBorder="1" applyAlignment="1">
      <alignment vertical="center"/>
    </xf>
    <xf numFmtId="0" fontId="10" fillId="0" borderId="3" xfId="0" applyFont="1" applyBorder="1" applyAlignment="1">
      <alignment horizontal="left" vertical="center" wrapText="1"/>
    </xf>
    <xf numFmtId="0" fontId="10" fillId="0" borderId="3" xfId="0" applyFont="1" applyBorder="1" applyAlignment="1">
      <alignment horizontal="justify" vertical="center" wrapText="1"/>
    </xf>
    <xf numFmtId="0" fontId="4" fillId="4" borderId="3" xfId="0" applyFont="1" applyFill="1" applyBorder="1"/>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5" fillId="4" borderId="4" xfId="0" applyFont="1" applyFill="1" applyBorder="1" applyAlignment="1">
      <alignment horizontal="left" vertical="center"/>
    </xf>
    <xf numFmtId="166" fontId="5" fillId="4" borderId="3" xfId="3" applyNumberFormat="1" applyFont="1" applyFill="1" applyBorder="1" applyAlignment="1">
      <alignment vertic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7" fillId="0" borderId="3" xfId="5" applyFont="1" applyBorder="1" applyAlignment="1">
      <alignment horizontal="center" vertical="center" wrapText="1"/>
    </xf>
    <xf numFmtId="0" fontId="7" fillId="0" borderId="3" xfId="6" applyFont="1" applyFill="1" applyBorder="1" applyAlignment="1">
      <alignment horizontal="center" vertical="top" wrapText="1"/>
    </xf>
    <xf numFmtId="0" fontId="7" fillId="0" borderId="3" xfId="6" applyFont="1" applyFill="1" applyBorder="1" applyAlignment="1">
      <alignment horizontal="left" vertical="top" wrapText="1"/>
    </xf>
    <xf numFmtId="0" fontId="7" fillId="0" borderId="3" xfId="6" applyFont="1" applyFill="1" applyBorder="1" applyAlignment="1">
      <alignment horizontal="center" vertical="center" wrapText="1"/>
    </xf>
    <xf numFmtId="0" fontId="10" fillId="0" borderId="3" xfId="0" applyFont="1" applyBorder="1" applyAlignment="1">
      <alignment horizontal="center" vertical="center" wrapText="1"/>
    </xf>
    <xf numFmtId="164" fontId="10" fillId="0" borderId="3" xfId="1" applyNumberFormat="1" applyFont="1" applyBorder="1" applyAlignment="1">
      <alignment horizontal="center" vertical="center" wrapText="1"/>
    </xf>
    <xf numFmtId="0" fontId="7" fillId="0" borderId="3" xfId="6" applyFont="1" applyFill="1" applyBorder="1" applyAlignment="1">
      <alignment horizontal="left" vertical="center" wrapText="1"/>
    </xf>
    <xf numFmtId="2" fontId="10" fillId="0" borderId="3" xfId="0" applyNumberFormat="1" applyFont="1" applyBorder="1" applyAlignment="1">
      <alignment horizontal="center" vertical="center" wrapText="1"/>
    </xf>
    <xf numFmtId="164" fontId="10" fillId="0" borderId="4" xfId="1" applyNumberFormat="1" applyFont="1" applyBorder="1" applyAlignment="1">
      <alignment horizontal="center" vertical="center" wrapText="1"/>
    </xf>
    <xf numFmtId="0" fontId="9" fillId="0" borderId="3" xfId="0" applyFont="1" applyBorder="1" applyAlignment="1">
      <alignment horizontal="left" vertical="top" wrapText="1"/>
    </xf>
    <xf numFmtId="0" fontId="9" fillId="0" borderId="3" xfId="0" applyFont="1" applyBorder="1" applyAlignment="1">
      <alignment horizontal="center" vertical="center" wrapText="1"/>
    </xf>
    <xf numFmtId="164" fontId="9" fillId="0" borderId="4" xfId="1" applyNumberFormat="1" applyFont="1" applyBorder="1" applyAlignment="1">
      <alignment horizontal="center" vertical="center" wrapText="1"/>
    </xf>
    <xf numFmtId="0" fontId="10" fillId="0" borderId="3" xfId="0" applyFont="1" applyBorder="1" applyAlignment="1">
      <alignment horizontal="left" vertical="top" wrapText="1"/>
    </xf>
    <xf numFmtId="164" fontId="10" fillId="0" borderId="7" xfId="1" applyNumberFormat="1" applyFont="1" applyBorder="1" applyAlignment="1">
      <alignment horizontal="center" vertical="center" wrapText="1"/>
    </xf>
    <xf numFmtId="0" fontId="7" fillId="5" borderId="3" xfId="0" applyFont="1" applyFill="1" applyBorder="1" applyAlignment="1">
      <alignment horizontal="center" vertical="center" wrapText="1"/>
    </xf>
    <xf numFmtId="0" fontId="15" fillId="5" borderId="3" xfId="0" applyFont="1" applyFill="1" applyBorder="1" applyAlignment="1">
      <alignment horizontal="left" vertical="center" wrapText="1"/>
    </xf>
    <xf numFmtId="164" fontId="3" fillId="5" borderId="3" xfId="1" applyNumberFormat="1" applyFont="1" applyFill="1" applyBorder="1" applyAlignment="1">
      <alignment horizontal="center" vertical="center" wrapText="1"/>
    </xf>
    <xf numFmtId="0" fontId="3" fillId="0" borderId="5" xfId="5" applyFont="1" applyBorder="1" applyAlignment="1">
      <alignment horizontal="left" vertical="top" wrapText="1"/>
    </xf>
    <xf numFmtId="0" fontId="3" fillId="0" borderId="6" xfId="5" applyFont="1" applyBorder="1" applyAlignment="1">
      <alignment horizontal="left" vertical="top" wrapText="1"/>
    </xf>
    <xf numFmtId="0" fontId="3" fillId="0" borderId="4" xfId="5" applyFont="1" applyBorder="1" applyAlignment="1">
      <alignment horizontal="left" vertical="top" wrapText="1"/>
    </xf>
    <xf numFmtId="0" fontId="7" fillId="0" borderId="3" xfId="5" applyFont="1" applyBorder="1" applyAlignment="1">
      <alignment horizontal="left" vertical="top" wrapText="1"/>
    </xf>
    <xf numFmtId="2" fontId="7" fillId="0" borderId="3" xfId="1" applyNumberFormat="1" applyFont="1" applyBorder="1" applyAlignment="1">
      <alignment horizontal="center" vertical="center" wrapText="1"/>
    </xf>
    <xf numFmtId="0" fontId="16" fillId="5" borderId="3" xfId="0" applyFont="1" applyFill="1" applyBorder="1" applyAlignment="1">
      <alignment horizontal="center" vertical="center" wrapText="1"/>
    </xf>
    <xf numFmtId="0" fontId="17" fillId="5" borderId="5" xfId="0" applyFont="1" applyFill="1" applyBorder="1" applyAlignment="1">
      <alignment horizontal="left" vertical="top" wrapText="1"/>
    </xf>
    <xf numFmtId="0" fontId="17" fillId="5" borderId="6" xfId="0" applyFont="1" applyFill="1" applyBorder="1" applyAlignment="1">
      <alignment horizontal="left" vertical="top" wrapText="1"/>
    </xf>
    <xf numFmtId="0" fontId="17" fillId="5" borderId="4" xfId="0" applyFont="1" applyFill="1" applyBorder="1" applyAlignment="1">
      <alignment horizontal="left" vertical="top" wrapText="1"/>
    </xf>
    <xf numFmtId="164" fontId="17" fillId="5" borderId="3" xfId="1" applyNumberFormat="1" applyFont="1" applyFill="1" applyBorder="1" applyAlignment="1">
      <alignment horizontal="center" vertical="center" wrapText="1"/>
    </xf>
    <xf numFmtId="0" fontId="18" fillId="0" borderId="0" xfId="0" applyFont="1"/>
    <xf numFmtId="0" fontId="7" fillId="6" borderId="3" xfId="5" applyFont="1" applyFill="1" applyBorder="1" applyAlignment="1">
      <alignment horizontal="left" vertical="top" wrapText="1"/>
    </xf>
    <xf numFmtId="0" fontId="7" fillId="6" borderId="3" xfId="5" applyFont="1" applyFill="1" applyBorder="1" applyAlignment="1">
      <alignment horizontal="center" vertical="center"/>
    </xf>
    <xf numFmtId="2" fontId="7" fillId="0" borderId="3" xfId="5" applyNumberFormat="1" applyFont="1" applyBorder="1" applyAlignment="1">
      <alignment horizontal="center" vertical="center"/>
    </xf>
    <xf numFmtId="0" fontId="5" fillId="0" borderId="3" xfId="0" applyFont="1" applyBorder="1" applyAlignment="1">
      <alignment horizontal="left" vertical="center" wrapText="1"/>
    </xf>
    <xf numFmtId="0" fontId="7" fillId="0" borderId="3" xfId="6" applyFont="1" applyFill="1" applyBorder="1" applyAlignment="1">
      <alignment horizontal="center" vertical="center"/>
    </xf>
    <xf numFmtId="164" fontId="10" fillId="0" borderId="7" xfId="1" applyNumberFormat="1" applyFont="1" applyBorder="1" applyAlignment="1">
      <alignment horizontal="right" vertical="center" wrapText="1"/>
    </xf>
    <xf numFmtId="0" fontId="19" fillId="5" borderId="3" xfId="0" applyFont="1" applyFill="1" applyBorder="1" applyAlignment="1">
      <alignment horizontal="left" vertical="top"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19" fillId="0" borderId="3" xfId="5" applyFont="1" applyBorder="1" applyAlignment="1">
      <alignment horizontal="left" vertical="top" wrapText="1"/>
    </xf>
    <xf numFmtId="164" fontId="9" fillId="0" borderId="4" xfId="1" applyNumberFormat="1" applyFont="1" applyBorder="1" applyAlignment="1">
      <alignment horizontal="right" vertical="top" wrapText="1"/>
    </xf>
    <xf numFmtId="0" fontId="17" fillId="0" borderId="5" xfId="6" applyFont="1" applyFill="1" applyBorder="1" applyAlignment="1">
      <alignment vertical="top" wrapText="1"/>
    </xf>
    <xf numFmtId="0" fontId="7" fillId="0" borderId="3" xfId="6" applyFont="1" applyFill="1" applyBorder="1" applyAlignment="1">
      <alignment vertical="top" wrapText="1"/>
    </xf>
    <xf numFmtId="0" fontId="15" fillId="5" borderId="3" xfId="0" applyFont="1" applyFill="1" applyBorder="1" applyAlignment="1">
      <alignment horizontal="left" vertical="top" wrapText="1"/>
    </xf>
    <xf numFmtId="0" fontId="16" fillId="0" borderId="3" xfId="5" applyFont="1" applyBorder="1" applyAlignment="1">
      <alignment horizontal="left" vertical="top" wrapText="1"/>
    </xf>
    <xf numFmtId="0" fontId="5" fillId="0" borderId="3" xfId="0" applyFont="1" applyBorder="1" applyAlignment="1">
      <alignment horizontal="left" vertical="top" wrapText="1"/>
    </xf>
    <xf numFmtId="0" fontId="21" fillId="6" borderId="3" xfId="5" applyFont="1" applyFill="1" applyBorder="1" applyAlignment="1">
      <alignment horizontal="center" vertical="center"/>
    </xf>
    <xf numFmtId="0" fontId="3" fillId="5" borderId="5"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4" xfId="0" applyFont="1" applyFill="1" applyBorder="1" applyAlignment="1">
      <alignment horizontal="left" vertical="top" wrapText="1"/>
    </xf>
    <xf numFmtId="0" fontId="21" fillId="0" borderId="3" xfId="6" applyFont="1" applyFill="1" applyBorder="1" applyAlignment="1">
      <alignment horizontal="center" vertical="center"/>
    </xf>
    <xf numFmtId="0" fontId="22" fillId="7" borderId="5" xfId="5" applyFont="1" applyFill="1" applyBorder="1" applyAlignment="1">
      <alignment horizontal="left" vertical="top" wrapText="1"/>
    </xf>
    <xf numFmtId="0" fontId="4" fillId="7" borderId="6" xfId="0" applyFont="1" applyFill="1" applyBorder="1" applyAlignment="1">
      <alignment wrapText="1"/>
    </xf>
    <xf numFmtId="0" fontId="4" fillId="7" borderId="4" xfId="0" applyFont="1" applyFill="1" applyBorder="1" applyAlignment="1">
      <alignment wrapText="1"/>
    </xf>
    <xf numFmtId="0" fontId="8" fillId="7" borderId="3" xfId="5" applyFont="1" applyFill="1" applyBorder="1" applyAlignment="1">
      <alignment horizontal="center" vertical="center"/>
    </xf>
    <xf numFmtId="164" fontId="8" fillId="7" borderId="3" xfId="1" applyNumberFormat="1" applyFont="1" applyFill="1" applyBorder="1" applyAlignment="1">
      <alignment horizontal="center" vertical="center" wrapText="1"/>
    </xf>
    <xf numFmtId="0" fontId="23" fillId="6" borderId="3" xfId="5" applyFont="1" applyFill="1" applyBorder="1" applyAlignment="1">
      <alignment vertical="center" wrapText="1"/>
    </xf>
    <xf numFmtId="0" fontId="23" fillId="0" borderId="3" xfId="5" applyFont="1" applyBorder="1" applyAlignment="1">
      <alignment vertical="center"/>
    </xf>
    <xf numFmtId="0" fontId="23" fillId="0" borderId="3" xfId="5" applyFont="1" applyBorder="1" applyAlignment="1">
      <alignment horizontal="center" vertical="center"/>
    </xf>
    <xf numFmtId="164" fontId="23" fillId="0" borderId="3" xfId="1" applyNumberFormat="1" applyFont="1" applyBorder="1" applyAlignment="1">
      <alignment horizontal="center" vertical="center" wrapText="1"/>
    </xf>
    <xf numFmtId="0" fontId="24" fillId="0" borderId="3" xfId="5" applyFont="1" applyBorder="1" applyAlignment="1">
      <alignment vertical="center"/>
    </xf>
    <xf numFmtId="0" fontId="24" fillId="0" borderId="3" xfId="5" applyFont="1" applyBorder="1" applyAlignment="1">
      <alignment horizontal="center" vertical="center"/>
    </xf>
    <xf numFmtId="0" fontId="24" fillId="0" borderId="3" xfId="5" applyFont="1" applyBorder="1" applyAlignment="1">
      <alignment vertical="center" wrapText="1"/>
    </xf>
    <xf numFmtId="0" fontId="23" fillId="0" borderId="3" xfId="5" applyFont="1" applyBorder="1" applyAlignment="1">
      <alignment vertical="center" wrapText="1"/>
    </xf>
    <xf numFmtId="0" fontId="7" fillId="0" borderId="15" xfId="0" applyFont="1" applyBorder="1" applyAlignment="1">
      <alignment horizontal="center" vertical="center" wrapText="1"/>
    </xf>
    <xf numFmtId="0" fontId="7" fillId="6" borderId="15" xfId="5" applyFont="1" applyFill="1" applyBorder="1" applyAlignment="1">
      <alignment horizontal="left" vertical="top" wrapText="1"/>
    </xf>
    <xf numFmtId="0" fontId="7" fillId="0" borderId="15" xfId="5" applyFont="1" applyBorder="1" applyAlignment="1">
      <alignment horizontal="center" vertical="center"/>
    </xf>
    <xf numFmtId="2" fontId="7" fillId="0" borderId="15" xfId="5" applyNumberFormat="1" applyFont="1" applyBorder="1" applyAlignment="1">
      <alignment horizontal="center" vertical="center"/>
    </xf>
    <xf numFmtId="0" fontId="7" fillId="0" borderId="15" xfId="1" applyNumberFormat="1" applyFont="1" applyBorder="1" applyAlignment="1">
      <alignment horizontal="center" vertical="center" wrapText="1"/>
    </xf>
    <xf numFmtId="164" fontId="7" fillId="0" borderId="15" xfId="1" applyNumberFormat="1" applyFont="1" applyBorder="1" applyAlignment="1">
      <alignment horizontal="center" vertical="center" wrapText="1"/>
    </xf>
    <xf numFmtId="0" fontId="3" fillId="8" borderId="16" xfId="0" applyFont="1" applyFill="1" applyBorder="1" applyAlignment="1">
      <alignment horizontal="center" vertical="center" wrapText="1"/>
    </xf>
    <xf numFmtId="164" fontId="3" fillId="8" borderId="16" xfId="1" applyNumberFormat="1" applyFont="1" applyFill="1" applyBorder="1" applyAlignment="1">
      <alignment horizontal="center" vertical="center" wrapText="1"/>
    </xf>
    <xf numFmtId="0" fontId="3" fillId="8" borderId="16" xfId="5" applyFont="1" applyFill="1" applyBorder="1" applyAlignment="1">
      <alignment horizontal="center" vertical="center"/>
    </xf>
    <xf numFmtId="2" fontId="3" fillId="8" borderId="16" xfId="5" applyNumberFormat="1" applyFont="1" applyFill="1" applyBorder="1" applyAlignment="1">
      <alignment horizontal="center" vertical="center"/>
    </xf>
    <xf numFmtId="0" fontId="3" fillId="8" borderId="16" xfId="5" applyFont="1" applyFill="1" applyBorder="1" applyAlignment="1">
      <alignment horizontal="center" vertical="center" wrapText="1"/>
    </xf>
    <xf numFmtId="0" fontId="25" fillId="0" borderId="17" xfId="0" applyFont="1" applyBorder="1" applyAlignment="1">
      <alignment vertical="center"/>
    </xf>
    <xf numFmtId="0" fontId="9" fillId="0" borderId="9" xfId="0" applyFont="1" applyBorder="1" applyAlignment="1">
      <alignment horizontal="left" indent="1"/>
    </xf>
    <xf numFmtId="0" fontId="25" fillId="0" borderId="9" xfId="0" applyFont="1" applyBorder="1" applyAlignment="1">
      <alignment horizontal="center"/>
    </xf>
    <xf numFmtId="0" fontId="25" fillId="0" borderId="9" xfId="0" applyFont="1" applyBorder="1" applyAlignment="1">
      <alignment horizontal="center" vertical="center"/>
    </xf>
    <xf numFmtId="0" fontId="25" fillId="0" borderId="10" xfId="0" applyFont="1" applyBorder="1" applyAlignment="1">
      <alignment horizontal="center"/>
    </xf>
    <xf numFmtId="0" fontId="25" fillId="0" borderId="18" xfId="0" applyFont="1" applyBorder="1" applyAlignment="1">
      <alignment vertical="center"/>
    </xf>
    <xf numFmtId="0" fontId="9" fillId="0" borderId="0" xfId="0" applyFont="1" applyAlignment="1">
      <alignment horizontal="left" indent="1"/>
    </xf>
    <xf numFmtId="0" fontId="25" fillId="0" borderId="0" xfId="0" applyFont="1" applyAlignment="1">
      <alignment horizontal="center"/>
    </xf>
    <xf numFmtId="0" fontId="25" fillId="0" borderId="0" xfId="0" applyFont="1" applyAlignment="1">
      <alignment horizontal="center" vertical="center"/>
    </xf>
    <xf numFmtId="0" fontId="25" fillId="0" borderId="8" xfId="0" applyFont="1" applyBorder="1"/>
    <xf numFmtId="0" fontId="9" fillId="0" borderId="19" xfId="0" applyFont="1" applyBorder="1" applyAlignment="1">
      <alignment horizontal="left" indent="1"/>
    </xf>
    <xf numFmtId="0" fontId="25" fillId="0" borderId="11" xfId="0" applyFont="1" applyBorder="1" applyAlignment="1">
      <alignment vertical="center"/>
    </xf>
    <xf numFmtId="0" fontId="9" fillId="0" borderId="20" xfId="0" applyFont="1" applyBorder="1" applyAlignment="1">
      <alignment horizontal="left" indent="1"/>
    </xf>
    <xf numFmtId="0" fontId="15" fillId="0" borderId="21" xfId="0" applyFont="1" applyBorder="1" applyAlignment="1">
      <alignment horizontal="left" indent="1"/>
    </xf>
    <xf numFmtId="0" fontId="25" fillId="0" borderId="14" xfId="0" applyFont="1" applyBorder="1" applyAlignment="1">
      <alignment vertical="center"/>
    </xf>
    <xf numFmtId="0" fontId="9" fillId="0" borderId="22" xfId="0" applyFont="1" applyBorder="1" applyAlignment="1">
      <alignment horizontal="left" indent="1"/>
    </xf>
    <xf numFmtId="0" fontId="25" fillId="0" borderId="12" xfId="0" applyFont="1" applyBorder="1" applyAlignment="1">
      <alignment horizontal="center" vertical="center"/>
    </xf>
    <xf numFmtId="0" fontId="25" fillId="0" borderId="12" xfId="0" applyFont="1" applyBorder="1" applyAlignment="1">
      <alignment horizontal="center"/>
    </xf>
    <xf numFmtId="0" fontId="25" fillId="0" borderId="13" xfId="0" applyFont="1" applyBorder="1"/>
  </cellXfs>
  <cellStyles count="7">
    <cellStyle name="Comma [0]" xfId="1" builtinId="6"/>
    <cellStyle name="Comma 5" xfId="2" xr:uid="{00000000-0005-0000-0000-00001D000000}"/>
    <cellStyle name="Currency [0]" xfId="3" builtinId="7"/>
    <cellStyle name="Normal" xfId="0" builtinId="0"/>
    <cellStyle name="Normal 2" xfId="4" xr:uid="{00000000-0005-0000-0000-00002A000000}"/>
    <cellStyle name="Normal 2 2" xfId="5" xr:uid="{00000000-0005-0000-0000-00002B000000}"/>
    <cellStyle name="Note" xfId="6"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121868</xdr:rowOff>
    </xdr:from>
    <xdr:to>
      <xdr:col>1</xdr:col>
      <xdr:colOff>57727</xdr:colOff>
      <xdr:row>0</xdr:row>
      <xdr:rowOff>634999</xdr:rowOff>
    </xdr:to>
    <xdr:pic>
      <xdr:nvPicPr>
        <xdr:cNvPr id="3" name="Picture 2">
          <a:extLst>
            <a:ext uri="{FF2B5EF4-FFF2-40B4-BE49-F238E27FC236}">
              <a16:creationId xmlns:a16="http://schemas.microsoft.com/office/drawing/2014/main" id="{B4348A2D-C46F-4948-96F6-8917C3447979}"/>
            </a:ext>
          </a:extLst>
        </xdr:cNvPr>
        <xdr:cNvPicPr>
          <a:picLocks noChangeAspect="1"/>
        </xdr:cNvPicPr>
      </xdr:nvPicPr>
      <xdr:blipFill>
        <a:blip xmlns:r="http://schemas.openxmlformats.org/officeDocument/2006/relationships" r:embed="rId1"/>
        <a:stretch/>
      </xdr:blipFill>
      <xdr:spPr bwMode="auto">
        <a:xfrm>
          <a:off x="1" y="121868"/>
          <a:ext cx="603826" cy="513131"/>
        </a:xfrm>
        <a:prstGeom prst="rect">
          <a:avLst/>
        </a:prstGeom>
        <a:noFill/>
      </xdr:spPr>
    </xdr:pic>
    <xdr:clientData/>
  </xdr:twoCellAnchor>
  <xdr:twoCellAnchor editAs="oneCell">
    <xdr:from>
      <xdr:col>4</xdr:col>
      <xdr:colOff>800100</xdr:colOff>
      <xdr:row>121</xdr:row>
      <xdr:rowOff>126294</xdr:rowOff>
    </xdr:from>
    <xdr:to>
      <xdr:col>5</xdr:col>
      <xdr:colOff>1036141</xdr:colOff>
      <xdr:row>124</xdr:row>
      <xdr:rowOff>10005</xdr:rowOff>
    </xdr:to>
    <xdr:pic>
      <xdr:nvPicPr>
        <xdr:cNvPr id="4" name="Picture 3">
          <a:extLst>
            <a:ext uri="{FF2B5EF4-FFF2-40B4-BE49-F238E27FC236}">
              <a16:creationId xmlns:a16="http://schemas.microsoft.com/office/drawing/2014/main" id="{6CF8534D-C927-4C87-BB82-EC84D35B196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2250" y="43052294"/>
          <a:ext cx="1071033" cy="1047365"/>
        </a:xfrm>
        <a:prstGeom prst="rect">
          <a:avLst/>
        </a:prstGeom>
        <a:noFill/>
        <a:ln>
          <a:noFill/>
        </a:ln>
      </xdr:spPr>
    </xdr:pic>
    <xdr:clientData/>
  </xdr:twoCellAnchor>
</xdr:wsDr>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29"/>
  <sheetViews>
    <sheetView tabSelected="1" view="pageBreakPreview" topLeftCell="A115" zoomScaleSheetLayoutView="100" workbookViewId="0">
      <selection activeCell="J123" sqref="J123"/>
    </sheetView>
  </sheetViews>
  <sheetFormatPr defaultColWidth="10.90625" defaultRowHeight="16.5" x14ac:dyDescent="0.45"/>
  <cols>
    <col min="1" max="1" width="7.81640625" style="4" customWidth="1"/>
    <col min="2" max="2" width="64.90625" style="4" customWidth="1"/>
    <col min="3" max="3" width="11.6328125" style="4" customWidth="1"/>
    <col min="4" max="4" width="12.1796875" style="13" customWidth="1"/>
    <col min="5" max="5" width="11.90625" style="4" customWidth="1"/>
    <col min="6" max="6" width="14.90625" style="4" customWidth="1"/>
    <col min="7" max="257" width="8.81640625" style="4" customWidth="1"/>
    <col min="258" max="16384" width="10.90625" style="4"/>
  </cols>
  <sheetData>
    <row r="1" spans="1:6" ht="54.5" customHeight="1" x14ac:dyDescent="0.45">
      <c r="A1" s="1" t="s">
        <v>85</v>
      </c>
      <c r="B1" s="2"/>
      <c r="C1" s="2"/>
      <c r="D1" s="2"/>
      <c r="E1" s="2"/>
      <c r="F1" s="3"/>
    </row>
    <row r="2" spans="1:6" ht="36" x14ac:dyDescent="0.45">
      <c r="A2" s="5" t="s">
        <v>86</v>
      </c>
      <c r="B2" s="6" t="s">
        <v>0</v>
      </c>
      <c r="C2" s="5" t="s">
        <v>1</v>
      </c>
      <c r="D2" s="5" t="s">
        <v>2</v>
      </c>
      <c r="E2" s="5" t="s">
        <v>3</v>
      </c>
      <c r="F2" s="5" t="s">
        <v>4</v>
      </c>
    </row>
    <row r="3" spans="1:6" ht="18" x14ac:dyDescent="0.45">
      <c r="A3" s="7" t="s">
        <v>5</v>
      </c>
      <c r="B3" s="8" t="s">
        <v>6</v>
      </c>
      <c r="C3" s="9"/>
      <c r="D3" s="9"/>
      <c r="E3" s="9"/>
      <c r="F3" s="10"/>
    </row>
    <row r="4" spans="1:6" ht="18" x14ac:dyDescent="0.45">
      <c r="A4" s="11">
        <v>1</v>
      </c>
      <c r="B4" s="12" t="s">
        <v>99</v>
      </c>
      <c r="F4" s="14" t="s">
        <v>7</v>
      </c>
    </row>
    <row r="5" spans="1:6" ht="54" x14ac:dyDescent="0.45">
      <c r="A5" s="14">
        <v>1.1000000000000001</v>
      </c>
      <c r="B5" s="15" t="s">
        <v>101</v>
      </c>
      <c r="C5" s="14" t="s">
        <v>8</v>
      </c>
      <c r="D5" s="14">
        <v>1</v>
      </c>
      <c r="E5" s="14"/>
      <c r="F5" s="16">
        <f>D5*E5</f>
        <v>0</v>
      </c>
    </row>
    <row r="6" spans="1:6" ht="18" x14ac:dyDescent="0.45">
      <c r="A6" s="11">
        <v>2</v>
      </c>
      <c r="B6" s="12" t="s">
        <v>100</v>
      </c>
      <c r="C6" s="12"/>
      <c r="D6" s="17"/>
      <c r="E6" s="12"/>
      <c r="F6" s="16"/>
    </row>
    <row r="7" spans="1:6" ht="36" x14ac:dyDescent="0.45">
      <c r="A7" s="14">
        <v>2.1</v>
      </c>
      <c r="B7" s="15" t="s">
        <v>102</v>
      </c>
      <c r="C7" s="14" t="s">
        <v>9</v>
      </c>
      <c r="D7" s="14">
        <v>25</v>
      </c>
      <c r="E7" s="14"/>
      <c r="F7" s="16">
        <f t="shared" ref="F7:F11" si="0">D7*E7</f>
        <v>0</v>
      </c>
    </row>
    <row r="8" spans="1:6" ht="36" x14ac:dyDescent="0.45">
      <c r="A8" s="14">
        <f>A7+0.1</f>
        <v>2.2000000000000002</v>
      </c>
      <c r="B8" s="15" t="s">
        <v>103</v>
      </c>
      <c r="C8" s="14" t="s">
        <v>10</v>
      </c>
      <c r="D8" s="14">
        <v>150</v>
      </c>
      <c r="E8" s="14"/>
      <c r="F8" s="16">
        <f t="shared" si="0"/>
        <v>0</v>
      </c>
    </row>
    <row r="9" spans="1:6" ht="36" x14ac:dyDescent="0.45">
      <c r="A9" s="14">
        <f t="shared" ref="A9:A11" si="1">A8+0.1</f>
        <v>2.3000000000000003</v>
      </c>
      <c r="B9" s="15" t="s">
        <v>11</v>
      </c>
      <c r="C9" s="14" t="s">
        <v>12</v>
      </c>
      <c r="D9" s="14">
        <v>1</v>
      </c>
      <c r="E9" s="14"/>
      <c r="F9" s="16">
        <f t="shared" si="0"/>
        <v>0</v>
      </c>
    </row>
    <row r="10" spans="1:6" ht="18" x14ac:dyDescent="0.45">
      <c r="A10" s="14">
        <f t="shared" si="1"/>
        <v>2.4000000000000004</v>
      </c>
      <c r="B10" s="18" t="s">
        <v>13</v>
      </c>
      <c r="C10" s="14" t="s">
        <v>1</v>
      </c>
      <c r="D10" s="14">
        <v>1</v>
      </c>
      <c r="E10" s="14"/>
      <c r="F10" s="16">
        <f t="shared" si="0"/>
        <v>0</v>
      </c>
    </row>
    <row r="11" spans="1:6" ht="36" x14ac:dyDescent="0.45">
      <c r="A11" s="14">
        <f t="shared" si="1"/>
        <v>2.5000000000000004</v>
      </c>
      <c r="B11" s="19" t="s">
        <v>14</v>
      </c>
      <c r="C11" s="14" t="s">
        <v>15</v>
      </c>
      <c r="D11" s="14">
        <v>1</v>
      </c>
      <c r="E11" s="14"/>
      <c r="F11" s="16">
        <f t="shared" si="0"/>
        <v>0</v>
      </c>
    </row>
    <row r="12" spans="1:6" ht="20.5" x14ac:dyDescent="0.45">
      <c r="A12" s="20"/>
      <c r="B12" s="21" t="s">
        <v>16</v>
      </c>
      <c r="C12" s="22"/>
      <c r="D12" s="22"/>
      <c r="E12" s="23"/>
      <c r="F12" s="24">
        <f>SUM(F5:F11)</f>
        <v>0</v>
      </c>
    </row>
    <row r="13" spans="1:6" ht="18" x14ac:dyDescent="0.45">
      <c r="A13" s="25"/>
      <c r="B13" s="26"/>
      <c r="C13" s="26"/>
      <c r="D13" s="26"/>
      <c r="E13" s="26"/>
      <c r="F13" s="27"/>
    </row>
    <row r="14" spans="1:6" ht="36" x14ac:dyDescent="0.45">
      <c r="A14" s="5" t="s">
        <v>86</v>
      </c>
      <c r="B14" s="6" t="s">
        <v>0</v>
      </c>
      <c r="C14" s="5" t="s">
        <v>1</v>
      </c>
      <c r="D14" s="5" t="s">
        <v>2</v>
      </c>
      <c r="E14" s="5" t="s">
        <v>3</v>
      </c>
      <c r="F14" s="5" t="s">
        <v>4</v>
      </c>
    </row>
    <row r="15" spans="1:6" ht="18" x14ac:dyDescent="0.45">
      <c r="A15" s="28" t="s">
        <v>106</v>
      </c>
      <c r="B15" s="29" t="s">
        <v>111</v>
      </c>
      <c r="C15" s="30"/>
      <c r="D15" s="30"/>
      <c r="E15" s="31"/>
      <c r="F15" s="32"/>
    </row>
    <row r="16" spans="1:6" ht="18" x14ac:dyDescent="0.45">
      <c r="A16" s="11">
        <v>1</v>
      </c>
      <c r="B16" s="33" t="s">
        <v>104</v>
      </c>
      <c r="C16" s="34"/>
      <c r="D16" s="34"/>
      <c r="E16" s="35"/>
      <c r="F16" s="36"/>
    </row>
    <row r="17" spans="1:6" ht="54" x14ac:dyDescent="0.45">
      <c r="A17" s="14">
        <v>1.1000000000000001</v>
      </c>
      <c r="B17" s="37" t="s">
        <v>18</v>
      </c>
      <c r="C17" s="38" t="s">
        <v>19</v>
      </c>
      <c r="D17" s="39">
        <v>60</v>
      </c>
      <c r="E17" s="39"/>
      <c r="F17" s="40">
        <f t="shared" ref="F17:F26" si="2">D17*E17</f>
        <v>0</v>
      </c>
    </row>
    <row r="18" spans="1:6" ht="90" x14ac:dyDescent="0.45">
      <c r="A18" s="14">
        <f>A17+0.1</f>
        <v>1.2000000000000002</v>
      </c>
      <c r="B18" s="41" t="s">
        <v>20</v>
      </c>
      <c r="C18" s="42" t="s">
        <v>21</v>
      </c>
      <c r="D18" s="43">
        <v>2</v>
      </c>
      <c r="E18" s="43"/>
      <c r="F18" s="40">
        <f t="shared" si="2"/>
        <v>0</v>
      </c>
    </row>
    <row r="19" spans="1:6" ht="90" x14ac:dyDescent="0.45">
      <c r="A19" s="14">
        <f t="shared" ref="A19:A25" si="3">A18+0.1</f>
        <v>1.3000000000000003</v>
      </c>
      <c r="B19" s="41" t="s">
        <v>113</v>
      </c>
      <c r="C19" s="38" t="s">
        <v>22</v>
      </c>
      <c r="D19" s="43">
        <v>2.5</v>
      </c>
      <c r="E19" s="43"/>
      <c r="F19" s="40">
        <f t="shared" si="2"/>
        <v>0</v>
      </c>
    </row>
    <row r="20" spans="1:6" ht="108" x14ac:dyDescent="0.45">
      <c r="A20" s="14">
        <f t="shared" si="3"/>
        <v>1.4000000000000004</v>
      </c>
      <c r="B20" s="41" t="s">
        <v>112</v>
      </c>
      <c r="C20" s="42" t="s">
        <v>8</v>
      </c>
      <c r="D20" s="43">
        <v>1</v>
      </c>
      <c r="E20" s="43"/>
      <c r="F20" s="40">
        <f t="shared" si="2"/>
        <v>0</v>
      </c>
    </row>
    <row r="21" spans="1:6" ht="72" x14ac:dyDescent="0.45">
      <c r="A21" s="14">
        <f t="shared" si="3"/>
        <v>1.5000000000000004</v>
      </c>
      <c r="B21" s="41" t="s">
        <v>114</v>
      </c>
      <c r="C21" s="42" t="s">
        <v>23</v>
      </c>
      <c r="D21" s="43">
        <v>250</v>
      </c>
      <c r="E21" s="43"/>
      <c r="F21" s="40">
        <f t="shared" si="2"/>
        <v>0</v>
      </c>
    </row>
    <row r="22" spans="1:6" ht="36" x14ac:dyDescent="0.45">
      <c r="A22" s="14">
        <f t="shared" si="3"/>
        <v>1.6000000000000005</v>
      </c>
      <c r="B22" s="37" t="s">
        <v>123</v>
      </c>
      <c r="C22" s="38" t="s">
        <v>22</v>
      </c>
      <c r="D22" s="43">
        <v>45</v>
      </c>
      <c r="E22" s="43"/>
      <c r="F22" s="40">
        <f t="shared" si="2"/>
        <v>0</v>
      </c>
    </row>
    <row r="23" spans="1:6" ht="54" x14ac:dyDescent="0.45">
      <c r="A23" s="14">
        <f t="shared" si="3"/>
        <v>1.7000000000000006</v>
      </c>
      <c r="B23" s="41" t="s">
        <v>24</v>
      </c>
      <c r="C23" s="38" t="s">
        <v>23</v>
      </c>
      <c r="D23" s="43">
        <v>250</v>
      </c>
      <c r="E23" s="43"/>
      <c r="F23" s="40">
        <f t="shared" si="2"/>
        <v>0</v>
      </c>
    </row>
    <row r="24" spans="1:6" ht="18" x14ac:dyDescent="0.45">
      <c r="A24" s="14">
        <f t="shared" si="3"/>
        <v>1.8000000000000007</v>
      </c>
      <c r="B24" s="41" t="s">
        <v>25</v>
      </c>
      <c r="C24" s="38" t="s">
        <v>15</v>
      </c>
      <c r="D24" s="43">
        <v>1</v>
      </c>
      <c r="E24" s="43"/>
      <c r="F24" s="40">
        <f t="shared" si="2"/>
        <v>0</v>
      </c>
    </row>
    <row r="25" spans="1:6" ht="36" x14ac:dyDescent="0.45">
      <c r="A25" s="14">
        <f t="shared" si="3"/>
        <v>1.9000000000000008</v>
      </c>
      <c r="B25" s="41" t="s">
        <v>124</v>
      </c>
      <c r="C25" s="38" t="s">
        <v>26</v>
      </c>
      <c r="D25" s="43">
        <v>1</v>
      </c>
      <c r="E25" s="43"/>
      <c r="F25" s="40">
        <f t="shared" si="2"/>
        <v>0</v>
      </c>
    </row>
    <row r="26" spans="1:6" ht="90" x14ac:dyDescent="0.45">
      <c r="A26" s="14">
        <f>A25+0.1</f>
        <v>2.0000000000000009</v>
      </c>
      <c r="B26" s="37" t="s">
        <v>115</v>
      </c>
      <c r="C26" s="38" t="s">
        <v>27</v>
      </c>
      <c r="D26" s="43">
        <v>1</v>
      </c>
      <c r="E26" s="43"/>
      <c r="F26" s="40">
        <f t="shared" si="2"/>
        <v>0</v>
      </c>
    </row>
    <row r="27" spans="1:6" ht="18" x14ac:dyDescent="0.45">
      <c r="A27" s="44"/>
      <c r="B27" s="45" t="s">
        <v>105</v>
      </c>
      <c r="C27" s="46"/>
      <c r="D27" s="46"/>
      <c r="E27" s="47"/>
      <c r="F27" s="48">
        <f>SUM(F17:F26)</f>
        <v>0</v>
      </c>
    </row>
    <row r="28" spans="1:6" x14ac:dyDescent="0.45">
      <c r="E28" s="49"/>
      <c r="F28" s="49"/>
    </row>
    <row r="29" spans="1:6" ht="36" x14ac:dyDescent="0.45">
      <c r="A29" s="5" t="s">
        <v>86</v>
      </c>
      <c r="B29" s="6" t="s">
        <v>0</v>
      </c>
      <c r="C29" s="5" t="s">
        <v>1</v>
      </c>
      <c r="D29" s="5" t="s">
        <v>2</v>
      </c>
      <c r="E29" s="5" t="s">
        <v>3</v>
      </c>
      <c r="F29" s="5" t="s">
        <v>4</v>
      </c>
    </row>
    <row r="30" spans="1:6" ht="18" x14ac:dyDescent="0.45">
      <c r="A30" s="50" t="s">
        <v>116</v>
      </c>
      <c r="B30" s="30" t="s">
        <v>28</v>
      </c>
      <c r="C30" s="30"/>
      <c r="D30" s="30"/>
      <c r="E30" s="30"/>
      <c r="F30" s="51"/>
    </row>
    <row r="31" spans="1:6" ht="18" x14ac:dyDescent="0.45">
      <c r="A31" s="11">
        <v>1</v>
      </c>
      <c r="B31" s="33" t="s">
        <v>120</v>
      </c>
      <c r="C31" s="34"/>
      <c r="D31" s="34"/>
      <c r="E31" s="35"/>
      <c r="F31" s="36"/>
    </row>
    <row r="32" spans="1:6" ht="36" x14ac:dyDescent="0.45">
      <c r="A32" s="52" t="s">
        <v>29</v>
      </c>
      <c r="B32" s="53" t="s">
        <v>125</v>
      </c>
      <c r="C32" s="52" t="s">
        <v>8</v>
      </c>
      <c r="D32" s="52">
        <v>1</v>
      </c>
      <c r="E32" s="54"/>
      <c r="F32" s="55">
        <f>D32*E32</f>
        <v>0</v>
      </c>
    </row>
    <row r="33" spans="1:6" ht="18" x14ac:dyDescent="0.45">
      <c r="A33" s="56" t="s">
        <v>118</v>
      </c>
      <c r="B33" s="57"/>
      <c r="C33" s="57"/>
      <c r="D33" s="57"/>
      <c r="E33" s="58"/>
      <c r="F33" s="59"/>
    </row>
    <row r="34" spans="1:6" ht="54" x14ac:dyDescent="0.45">
      <c r="A34" s="52" t="s">
        <v>30</v>
      </c>
      <c r="B34" s="60" t="s">
        <v>127</v>
      </c>
      <c r="C34" s="52" t="s">
        <v>1</v>
      </c>
      <c r="D34" s="52">
        <v>1</v>
      </c>
      <c r="E34" s="54"/>
      <c r="F34" s="55">
        <f t="shared" ref="F34:F35" si="4">D34*E34</f>
        <v>0</v>
      </c>
    </row>
    <row r="35" spans="1:6" ht="72" x14ac:dyDescent="0.45">
      <c r="A35" s="52" t="s">
        <v>31</v>
      </c>
      <c r="B35" s="60" t="s">
        <v>126</v>
      </c>
      <c r="C35" s="52" t="s">
        <v>21</v>
      </c>
      <c r="D35" s="52">
        <v>36</v>
      </c>
      <c r="E35" s="54"/>
      <c r="F35" s="55">
        <f t="shared" si="4"/>
        <v>0</v>
      </c>
    </row>
    <row r="36" spans="1:6" ht="54" x14ac:dyDescent="0.45">
      <c r="A36" s="52" t="s">
        <v>31</v>
      </c>
      <c r="B36" s="61" t="s">
        <v>128</v>
      </c>
      <c r="C36" s="52" t="s">
        <v>1</v>
      </c>
      <c r="D36" s="52">
        <v>1</v>
      </c>
      <c r="E36" s="54"/>
      <c r="F36" s="55">
        <f>D36*E36</f>
        <v>0</v>
      </c>
    </row>
    <row r="37" spans="1:6" ht="54" x14ac:dyDescent="0.45">
      <c r="A37" s="52" t="s">
        <v>32</v>
      </c>
      <c r="B37" s="53" t="s">
        <v>33</v>
      </c>
      <c r="C37" s="52" t="s">
        <v>15</v>
      </c>
      <c r="D37" s="52">
        <v>1</v>
      </c>
      <c r="E37" s="54"/>
      <c r="F37" s="55">
        <f>D37*E37</f>
        <v>0</v>
      </c>
    </row>
    <row r="38" spans="1:6" ht="18" x14ac:dyDescent="0.45">
      <c r="A38" s="56" t="s">
        <v>119</v>
      </c>
      <c r="B38" s="57"/>
      <c r="C38" s="57"/>
      <c r="D38" s="57"/>
      <c r="E38" s="58"/>
      <c r="F38" s="59"/>
    </row>
    <row r="39" spans="1:6" ht="18" x14ac:dyDescent="0.45">
      <c r="A39" s="52" t="s">
        <v>34</v>
      </c>
      <c r="B39" s="61" t="s">
        <v>129</v>
      </c>
      <c r="C39" s="52" t="s">
        <v>1</v>
      </c>
      <c r="D39" s="52">
        <v>1</v>
      </c>
      <c r="E39" s="54"/>
      <c r="F39" s="55">
        <f t="shared" ref="F39:F46" si="5">D39*E39</f>
        <v>0</v>
      </c>
    </row>
    <row r="40" spans="1:6" ht="18" x14ac:dyDescent="0.45">
      <c r="A40" s="52" t="s">
        <v>35</v>
      </c>
      <c r="B40" s="53" t="s">
        <v>36</v>
      </c>
      <c r="C40" s="52" t="s">
        <v>37</v>
      </c>
      <c r="D40" s="52">
        <v>30</v>
      </c>
      <c r="E40" s="54"/>
      <c r="F40" s="55">
        <f t="shared" si="5"/>
        <v>0</v>
      </c>
    </row>
    <row r="41" spans="1:6" ht="18" x14ac:dyDescent="0.45">
      <c r="A41" s="52" t="s">
        <v>38</v>
      </c>
      <c r="B41" s="53" t="s">
        <v>39</v>
      </c>
      <c r="C41" s="52" t="s">
        <v>15</v>
      </c>
      <c r="D41" s="52">
        <v>1</v>
      </c>
      <c r="E41" s="54"/>
      <c r="F41" s="55">
        <f t="shared" si="5"/>
        <v>0</v>
      </c>
    </row>
    <row r="42" spans="1:6" ht="19.5" x14ac:dyDescent="0.45">
      <c r="A42" s="52">
        <v>8</v>
      </c>
      <c r="B42" s="53" t="s">
        <v>142</v>
      </c>
      <c r="C42" s="52" t="s">
        <v>37</v>
      </c>
      <c r="D42" s="52">
        <v>15</v>
      </c>
      <c r="E42" s="54"/>
      <c r="F42" s="55">
        <f t="shared" si="5"/>
        <v>0</v>
      </c>
    </row>
    <row r="43" spans="1:6" ht="18" x14ac:dyDescent="0.45">
      <c r="A43" s="52">
        <v>9</v>
      </c>
      <c r="B43" s="53" t="s">
        <v>40</v>
      </c>
      <c r="C43" s="52" t="s">
        <v>21</v>
      </c>
      <c r="D43" s="52">
        <v>1</v>
      </c>
      <c r="E43" s="54"/>
      <c r="F43" s="55">
        <f t="shared" si="5"/>
        <v>0</v>
      </c>
    </row>
    <row r="44" spans="1:6" ht="18" x14ac:dyDescent="0.45">
      <c r="A44" s="52">
        <v>10</v>
      </c>
      <c r="B44" s="53" t="s">
        <v>41</v>
      </c>
      <c r="C44" s="52" t="s">
        <v>21</v>
      </c>
      <c r="D44" s="52">
        <v>1</v>
      </c>
      <c r="E44" s="54"/>
      <c r="F44" s="55">
        <f t="shared" si="5"/>
        <v>0</v>
      </c>
    </row>
    <row r="45" spans="1:6" ht="18" x14ac:dyDescent="0.45">
      <c r="A45" s="52">
        <v>11</v>
      </c>
      <c r="B45" s="53" t="s">
        <v>130</v>
      </c>
      <c r="C45" s="52" t="s">
        <v>21</v>
      </c>
      <c r="D45" s="52">
        <v>1</v>
      </c>
      <c r="E45" s="54"/>
      <c r="F45" s="55">
        <f t="shared" si="5"/>
        <v>0</v>
      </c>
    </row>
    <row r="46" spans="1:6" ht="18" x14ac:dyDescent="0.45">
      <c r="A46" s="52">
        <v>12</v>
      </c>
      <c r="B46" s="53" t="s">
        <v>42</v>
      </c>
      <c r="C46" s="52" t="s">
        <v>15</v>
      </c>
      <c r="D46" s="52">
        <v>1</v>
      </c>
      <c r="E46" s="54"/>
      <c r="F46" s="55">
        <f t="shared" si="5"/>
        <v>0</v>
      </c>
    </row>
    <row r="47" spans="1:6" ht="18" x14ac:dyDescent="0.45">
      <c r="A47" s="62"/>
      <c r="B47" s="63" t="s">
        <v>108</v>
      </c>
      <c r="C47" s="64"/>
      <c r="D47" s="64"/>
      <c r="E47" s="65"/>
      <c r="F47" s="66">
        <f>SUM(F32:F46)</f>
        <v>0</v>
      </c>
    </row>
    <row r="49" spans="1:6" ht="36" x14ac:dyDescent="0.45">
      <c r="A49" s="5" t="s">
        <v>86</v>
      </c>
      <c r="B49" s="6" t="s">
        <v>0</v>
      </c>
      <c r="C49" s="5" t="s">
        <v>1</v>
      </c>
      <c r="D49" s="5" t="s">
        <v>2</v>
      </c>
      <c r="E49" s="5" t="s">
        <v>3</v>
      </c>
      <c r="F49" s="5" t="s">
        <v>4</v>
      </c>
    </row>
    <row r="50" spans="1:6" ht="18" x14ac:dyDescent="0.45">
      <c r="A50" s="28" t="s">
        <v>17</v>
      </c>
      <c r="B50" s="29" t="s">
        <v>107</v>
      </c>
      <c r="C50" s="30"/>
      <c r="D50" s="30"/>
      <c r="E50" s="31"/>
      <c r="F50" s="32"/>
    </row>
    <row r="51" spans="1:6" ht="18" x14ac:dyDescent="0.45">
      <c r="A51" s="11">
        <v>1</v>
      </c>
      <c r="B51" s="67" t="s">
        <v>43</v>
      </c>
      <c r="C51" s="68"/>
      <c r="D51" s="68"/>
      <c r="E51" s="69"/>
      <c r="F51" s="16"/>
    </row>
    <row r="52" spans="1:6" ht="54" x14ac:dyDescent="0.45">
      <c r="A52" s="14">
        <v>1.1000000000000001</v>
      </c>
      <c r="B52" s="41" t="s">
        <v>132</v>
      </c>
      <c r="C52" s="42" t="s">
        <v>131</v>
      </c>
      <c r="D52" s="70">
        <v>1</v>
      </c>
      <c r="E52" s="16"/>
      <c r="F52" s="16">
        <f t="shared" ref="F52:F59" si="6">D52*E52</f>
        <v>0</v>
      </c>
    </row>
    <row r="53" spans="1:6" ht="36" x14ac:dyDescent="0.45">
      <c r="A53" s="14">
        <v>1.2</v>
      </c>
      <c r="B53" s="41" t="s">
        <v>44</v>
      </c>
      <c r="C53" s="71" t="s">
        <v>22</v>
      </c>
      <c r="D53" s="70">
        <v>3.1680000000000001</v>
      </c>
      <c r="E53" s="16"/>
      <c r="F53" s="16">
        <f t="shared" si="6"/>
        <v>0</v>
      </c>
    </row>
    <row r="54" spans="1:6" ht="72" x14ac:dyDescent="0.45">
      <c r="A54" s="14">
        <v>1.3</v>
      </c>
      <c r="B54" s="72" t="s">
        <v>143</v>
      </c>
      <c r="C54" s="73" t="s">
        <v>22</v>
      </c>
      <c r="D54" s="74">
        <v>0.27</v>
      </c>
      <c r="E54" s="75"/>
      <c r="F54" s="16">
        <f t="shared" si="6"/>
        <v>0</v>
      </c>
    </row>
    <row r="55" spans="1:6" ht="18" x14ac:dyDescent="0.45">
      <c r="A55" s="14">
        <v>1.4</v>
      </c>
      <c r="B55" s="76" t="s">
        <v>45</v>
      </c>
      <c r="C55" s="73" t="s">
        <v>22</v>
      </c>
      <c r="D55" s="77">
        <v>3.17</v>
      </c>
      <c r="E55" s="78"/>
      <c r="F55" s="16">
        <f t="shared" si="6"/>
        <v>0</v>
      </c>
    </row>
    <row r="56" spans="1:6" ht="36" x14ac:dyDescent="0.45">
      <c r="A56" s="14">
        <v>1.5</v>
      </c>
      <c r="B56" s="79" t="s">
        <v>133</v>
      </c>
      <c r="C56" s="73" t="s">
        <v>22</v>
      </c>
      <c r="D56" s="77">
        <v>1.58</v>
      </c>
      <c r="E56" s="78"/>
      <c r="F56" s="16">
        <f t="shared" si="6"/>
        <v>0</v>
      </c>
    </row>
    <row r="57" spans="1:6" ht="36" x14ac:dyDescent="0.45">
      <c r="A57" s="14">
        <v>1.6</v>
      </c>
      <c r="B57" s="79" t="s">
        <v>46</v>
      </c>
      <c r="C57" s="80" t="s">
        <v>22</v>
      </c>
      <c r="D57" s="77">
        <f>0.1*4.79999999999999*3.29999999999999</f>
        <v>1.5839999999999921</v>
      </c>
      <c r="E57" s="81"/>
      <c r="F57" s="16">
        <f t="shared" si="6"/>
        <v>0</v>
      </c>
    </row>
    <row r="58" spans="1:6" ht="54" x14ac:dyDescent="0.45">
      <c r="A58" s="14">
        <v>1.7</v>
      </c>
      <c r="B58" s="72" t="s">
        <v>47</v>
      </c>
      <c r="C58" s="73" t="s">
        <v>8</v>
      </c>
      <c r="D58" s="74">
        <v>10</v>
      </c>
      <c r="E58" s="75"/>
      <c r="F58" s="16">
        <f t="shared" si="6"/>
        <v>0</v>
      </c>
    </row>
    <row r="59" spans="1:6" ht="36" x14ac:dyDescent="0.45">
      <c r="A59" s="14">
        <v>1.8</v>
      </c>
      <c r="B59" s="82" t="s">
        <v>48</v>
      </c>
      <c r="C59" s="71" t="s">
        <v>22</v>
      </c>
      <c r="D59" s="74">
        <v>0.27</v>
      </c>
      <c r="E59" s="83"/>
      <c r="F59" s="16">
        <f t="shared" si="6"/>
        <v>0</v>
      </c>
    </row>
    <row r="60" spans="1:6" ht="18" x14ac:dyDescent="0.45">
      <c r="A60" s="84"/>
      <c r="B60" s="85" t="s">
        <v>49</v>
      </c>
      <c r="C60" s="85"/>
      <c r="D60" s="85"/>
      <c r="E60" s="85"/>
      <c r="F60" s="86">
        <f>SUM(F52:F59)</f>
        <v>0</v>
      </c>
    </row>
    <row r="61" spans="1:6" ht="18" x14ac:dyDescent="0.45">
      <c r="A61" s="11">
        <v>2</v>
      </c>
      <c r="B61" s="87" t="s">
        <v>50</v>
      </c>
      <c r="C61" s="88"/>
      <c r="D61" s="88"/>
      <c r="E61" s="89"/>
      <c r="F61" s="16"/>
    </row>
    <row r="62" spans="1:6" ht="144" x14ac:dyDescent="0.45">
      <c r="A62" s="14">
        <v>2.1</v>
      </c>
      <c r="B62" s="90" t="s">
        <v>134</v>
      </c>
      <c r="C62" s="70" t="s">
        <v>19</v>
      </c>
      <c r="D62" s="43">
        <v>3.7</v>
      </c>
      <c r="E62" s="91"/>
      <c r="F62" s="16">
        <f t="shared" ref="F62:F65" si="7">D62*E62</f>
        <v>0</v>
      </c>
    </row>
    <row r="63" spans="1:6" ht="36" x14ac:dyDescent="0.45">
      <c r="A63" s="14">
        <v>2.2000000000000002</v>
      </c>
      <c r="B63" s="72" t="s">
        <v>51</v>
      </c>
      <c r="C63" s="73" t="s">
        <v>22</v>
      </c>
      <c r="D63" s="77">
        <v>1.08</v>
      </c>
      <c r="E63" s="78"/>
      <c r="F63" s="16">
        <f t="shared" si="7"/>
        <v>0</v>
      </c>
    </row>
    <row r="64" spans="1:6" ht="54" x14ac:dyDescent="0.45">
      <c r="A64" s="14">
        <v>2.2999999999999998</v>
      </c>
      <c r="B64" s="90" t="s">
        <v>52</v>
      </c>
      <c r="C64" s="70" t="s">
        <v>22</v>
      </c>
      <c r="D64" s="43">
        <v>0.36</v>
      </c>
      <c r="E64" s="91"/>
      <c r="F64" s="16">
        <f t="shared" si="7"/>
        <v>0</v>
      </c>
    </row>
    <row r="65" spans="1:6" ht="144" x14ac:dyDescent="0.45">
      <c r="A65" s="14">
        <v>2.4</v>
      </c>
      <c r="B65" s="90" t="s">
        <v>135</v>
      </c>
      <c r="C65" s="70" t="s">
        <v>19</v>
      </c>
      <c r="D65" s="43">
        <v>1.62</v>
      </c>
      <c r="E65" s="91"/>
      <c r="F65" s="16">
        <f t="shared" si="7"/>
        <v>0</v>
      </c>
    </row>
    <row r="66" spans="1:6" s="97" customFormat="1" ht="18" x14ac:dyDescent="0.45">
      <c r="A66" s="92"/>
      <c r="B66" s="93" t="s">
        <v>53</v>
      </c>
      <c r="C66" s="94"/>
      <c r="D66" s="94"/>
      <c r="E66" s="95"/>
      <c r="F66" s="96">
        <f>SUM(F62:F65)</f>
        <v>0</v>
      </c>
    </row>
    <row r="67" spans="1:6" ht="18" x14ac:dyDescent="0.45">
      <c r="A67" s="11">
        <v>3</v>
      </c>
      <c r="B67" s="87" t="s">
        <v>54</v>
      </c>
      <c r="C67" s="88"/>
      <c r="D67" s="88"/>
      <c r="E67" s="89"/>
      <c r="F67" s="16"/>
    </row>
    <row r="68" spans="1:6" ht="36" x14ac:dyDescent="0.45">
      <c r="A68" s="14">
        <v>3.1</v>
      </c>
      <c r="B68" s="98" t="s">
        <v>136</v>
      </c>
      <c r="C68" s="99" t="s">
        <v>19</v>
      </c>
      <c r="D68" s="100">
        <v>6.54</v>
      </c>
      <c r="E68" s="70"/>
      <c r="F68" s="16">
        <f t="shared" ref="F68:F69" si="8">D68*E68</f>
        <v>0</v>
      </c>
    </row>
    <row r="69" spans="1:6" ht="36" x14ac:dyDescent="0.45">
      <c r="A69" s="14">
        <v>3.2</v>
      </c>
      <c r="B69" s="98" t="s">
        <v>137</v>
      </c>
      <c r="C69" s="99" t="s">
        <v>19</v>
      </c>
      <c r="D69" s="100">
        <v>6.54</v>
      </c>
      <c r="E69" s="70"/>
      <c r="F69" s="16">
        <f t="shared" si="8"/>
        <v>0</v>
      </c>
    </row>
    <row r="70" spans="1:6" s="97" customFormat="1" ht="18" x14ac:dyDescent="0.45">
      <c r="A70" s="92"/>
      <c r="B70" s="93" t="s">
        <v>55</v>
      </c>
      <c r="C70" s="94"/>
      <c r="D70" s="94"/>
      <c r="E70" s="95"/>
      <c r="F70" s="96">
        <f>SUM(F68:F69)</f>
        <v>0</v>
      </c>
    </row>
    <row r="71" spans="1:6" ht="18" x14ac:dyDescent="0.45">
      <c r="A71" s="11">
        <v>4</v>
      </c>
      <c r="B71" s="101" t="s">
        <v>56</v>
      </c>
      <c r="C71" s="101"/>
      <c r="D71" s="101"/>
      <c r="E71" s="101"/>
      <c r="F71" s="16"/>
    </row>
    <row r="72" spans="1:6" ht="72" x14ac:dyDescent="0.45">
      <c r="A72" s="14">
        <v>4.0999999999999996</v>
      </c>
      <c r="B72" s="72" t="s">
        <v>57</v>
      </c>
      <c r="C72" s="102" t="s">
        <v>19</v>
      </c>
      <c r="D72" s="74">
        <v>15.84</v>
      </c>
      <c r="E72" s="103"/>
      <c r="F72" s="16">
        <f t="shared" ref="F72:F74" si="9">D72*E72</f>
        <v>0</v>
      </c>
    </row>
    <row r="73" spans="1:6" ht="72" x14ac:dyDescent="0.45">
      <c r="A73" s="14">
        <v>4.2</v>
      </c>
      <c r="B73" s="72" t="s">
        <v>138</v>
      </c>
      <c r="C73" s="102" t="s">
        <v>19</v>
      </c>
      <c r="D73" s="74">
        <v>15.84</v>
      </c>
      <c r="E73" s="83"/>
      <c r="F73" s="16">
        <f t="shared" si="9"/>
        <v>0</v>
      </c>
    </row>
    <row r="74" spans="1:6" ht="54" x14ac:dyDescent="0.45">
      <c r="A74" s="14">
        <v>4.3</v>
      </c>
      <c r="B74" s="72" t="s">
        <v>139</v>
      </c>
      <c r="C74" s="102" t="s">
        <v>27</v>
      </c>
      <c r="D74" s="74">
        <v>1</v>
      </c>
      <c r="E74" s="83"/>
      <c r="F74" s="16">
        <f t="shared" si="9"/>
        <v>0</v>
      </c>
    </row>
    <row r="75" spans="1:6" s="97" customFormat="1" ht="18" x14ac:dyDescent="0.45">
      <c r="A75" s="92"/>
      <c r="B75" s="104" t="s">
        <v>58</v>
      </c>
      <c r="C75" s="104"/>
      <c r="D75" s="104"/>
      <c r="E75" s="104"/>
      <c r="F75" s="96">
        <f>SUM(F72:F74)</f>
        <v>0</v>
      </c>
    </row>
    <row r="76" spans="1:6" ht="18" x14ac:dyDescent="0.45">
      <c r="A76" s="20"/>
      <c r="B76" s="45" t="s">
        <v>59</v>
      </c>
      <c r="C76" s="46"/>
      <c r="D76" s="46"/>
      <c r="E76" s="47"/>
      <c r="F76" s="24">
        <f>F60+F66+F70+F75</f>
        <v>0</v>
      </c>
    </row>
    <row r="78" spans="1:6" ht="36" x14ac:dyDescent="0.45">
      <c r="A78" s="5" t="s">
        <v>86</v>
      </c>
      <c r="B78" s="6" t="s">
        <v>0</v>
      </c>
      <c r="C78" s="5" t="s">
        <v>1</v>
      </c>
      <c r="D78" s="5" t="s">
        <v>2</v>
      </c>
      <c r="E78" s="5" t="s">
        <v>3</v>
      </c>
      <c r="F78" s="5" t="s">
        <v>4</v>
      </c>
    </row>
    <row r="79" spans="1:6" ht="18" x14ac:dyDescent="0.45">
      <c r="A79" s="28" t="s">
        <v>117</v>
      </c>
      <c r="B79" s="29" t="s">
        <v>60</v>
      </c>
      <c r="C79" s="30"/>
      <c r="D79" s="30"/>
      <c r="E79" s="31"/>
      <c r="F79" s="32"/>
    </row>
    <row r="80" spans="1:6" ht="18" x14ac:dyDescent="0.45">
      <c r="A80" s="11">
        <v>1</v>
      </c>
      <c r="B80" s="105" t="s">
        <v>43</v>
      </c>
      <c r="C80" s="106"/>
      <c r="D80" s="106"/>
      <c r="E80" s="107"/>
      <c r="F80" s="16"/>
    </row>
    <row r="81" spans="1:6" ht="54" x14ac:dyDescent="0.45">
      <c r="A81" s="14">
        <v>1.1000000000000001</v>
      </c>
      <c r="B81" s="41" t="s">
        <v>61</v>
      </c>
      <c r="C81" s="42" t="s">
        <v>62</v>
      </c>
      <c r="D81" s="70">
        <v>1</v>
      </c>
      <c r="E81" s="16"/>
      <c r="F81" s="16">
        <f>D81*E81</f>
        <v>0</v>
      </c>
    </row>
    <row r="82" spans="1:6" ht="36" x14ac:dyDescent="0.45">
      <c r="A82" s="11" t="s">
        <v>140</v>
      </c>
      <c r="B82" s="108" t="s">
        <v>141</v>
      </c>
      <c r="C82" s="71"/>
      <c r="D82" s="70"/>
      <c r="E82" s="16"/>
      <c r="F82" s="16"/>
    </row>
    <row r="83" spans="1:6" ht="54" x14ac:dyDescent="0.45">
      <c r="A83" s="14">
        <v>1.2</v>
      </c>
      <c r="B83" s="72" t="s">
        <v>63</v>
      </c>
      <c r="C83" s="73" t="s">
        <v>22</v>
      </c>
      <c r="D83" s="74">
        <v>0.5</v>
      </c>
      <c r="E83" s="75"/>
      <c r="F83" s="16">
        <f>D83*E83</f>
        <v>0</v>
      </c>
    </row>
    <row r="84" spans="1:6" ht="36" x14ac:dyDescent="0.45">
      <c r="A84" s="14">
        <v>1.3</v>
      </c>
      <c r="B84" s="72" t="s">
        <v>64</v>
      </c>
      <c r="C84" s="73" t="s">
        <v>22</v>
      </c>
      <c r="D84" s="77">
        <v>4.4999999999999998E-2</v>
      </c>
      <c r="E84" s="78"/>
      <c r="F84" s="16">
        <f t="shared" ref="F84:F89" si="10">D84*E84</f>
        <v>0</v>
      </c>
    </row>
    <row r="85" spans="1:6" ht="36" x14ac:dyDescent="0.45">
      <c r="A85" s="14">
        <v>1.5</v>
      </c>
      <c r="B85" s="79" t="s">
        <v>65</v>
      </c>
      <c r="C85" s="73" t="s">
        <v>66</v>
      </c>
      <c r="D85" s="77">
        <v>20</v>
      </c>
      <c r="E85" s="78"/>
      <c r="F85" s="16">
        <f t="shared" si="10"/>
        <v>0</v>
      </c>
    </row>
    <row r="86" spans="1:6" ht="18" x14ac:dyDescent="0.45">
      <c r="A86" s="14">
        <v>1.6</v>
      </c>
      <c r="B86" s="79" t="s">
        <v>67</v>
      </c>
      <c r="C86" s="38" t="s">
        <v>19</v>
      </c>
      <c r="D86" s="77">
        <v>0.45</v>
      </c>
      <c r="E86" s="109"/>
      <c r="F86" s="16">
        <f t="shared" si="10"/>
        <v>0</v>
      </c>
    </row>
    <row r="87" spans="1:6" ht="18" x14ac:dyDescent="0.45">
      <c r="A87" s="14">
        <v>1.7</v>
      </c>
      <c r="B87" s="72" t="s">
        <v>68</v>
      </c>
      <c r="C87" s="73" t="s">
        <v>21</v>
      </c>
      <c r="D87" s="74">
        <v>2</v>
      </c>
      <c r="E87" s="75"/>
      <c r="F87" s="16">
        <f t="shared" si="10"/>
        <v>0</v>
      </c>
    </row>
    <row r="88" spans="1:6" ht="18" x14ac:dyDescent="0.45">
      <c r="A88" s="14"/>
      <c r="B88" s="110" t="s">
        <v>69</v>
      </c>
      <c r="C88" s="73"/>
      <c r="D88" s="73"/>
      <c r="E88" s="111"/>
      <c r="F88" s="16"/>
    </row>
    <row r="89" spans="1:6" ht="144" x14ac:dyDescent="0.45">
      <c r="A89" s="14">
        <v>1.8</v>
      </c>
      <c r="B89" s="72" t="s">
        <v>144</v>
      </c>
      <c r="C89" s="73" t="s">
        <v>21</v>
      </c>
      <c r="D89" s="74">
        <v>2</v>
      </c>
      <c r="E89" s="83"/>
      <c r="F89" s="16">
        <f t="shared" si="10"/>
        <v>0</v>
      </c>
    </row>
    <row r="90" spans="1:6" ht="18" x14ac:dyDescent="0.45">
      <c r="A90" s="84"/>
      <c r="B90" s="112" t="s">
        <v>49</v>
      </c>
      <c r="C90" s="112"/>
      <c r="D90" s="112"/>
      <c r="E90" s="112"/>
      <c r="F90" s="86">
        <f>SUM(F81:F89)</f>
        <v>0</v>
      </c>
    </row>
    <row r="91" spans="1:6" ht="18" x14ac:dyDescent="0.45">
      <c r="A91" s="11">
        <v>2</v>
      </c>
      <c r="B91" s="87" t="s">
        <v>109</v>
      </c>
      <c r="C91" s="88"/>
      <c r="D91" s="88"/>
      <c r="E91" s="89"/>
      <c r="F91" s="16"/>
    </row>
    <row r="92" spans="1:6" ht="90" x14ac:dyDescent="0.45">
      <c r="A92" s="14"/>
      <c r="B92" s="113" t="s">
        <v>70</v>
      </c>
      <c r="C92" s="70"/>
      <c r="D92" s="43"/>
      <c r="E92" s="91"/>
      <c r="F92" s="16">
        <f t="shared" ref="F92:F96" si="11">D92*E92</f>
        <v>0</v>
      </c>
    </row>
    <row r="93" spans="1:6" ht="36" x14ac:dyDescent="0.45">
      <c r="A93" s="14">
        <v>2.1</v>
      </c>
      <c r="B93" s="72" t="s">
        <v>71</v>
      </c>
      <c r="C93" s="73" t="s">
        <v>19</v>
      </c>
      <c r="D93" s="77">
        <v>48</v>
      </c>
      <c r="E93" s="78"/>
      <c r="F93" s="16">
        <f t="shared" si="11"/>
        <v>0</v>
      </c>
    </row>
    <row r="94" spans="1:6" ht="36" x14ac:dyDescent="0.45">
      <c r="A94" s="14">
        <v>2.2000000000000002</v>
      </c>
      <c r="B94" s="90" t="s">
        <v>72</v>
      </c>
      <c r="C94" s="70" t="s">
        <v>22</v>
      </c>
      <c r="D94" s="43">
        <v>1.2150000000000001</v>
      </c>
      <c r="E94" s="91"/>
      <c r="F94" s="16">
        <f t="shared" si="11"/>
        <v>0</v>
      </c>
    </row>
    <row r="95" spans="1:6" ht="90" x14ac:dyDescent="0.45">
      <c r="A95" s="14">
        <v>2.2000000000000002</v>
      </c>
      <c r="B95" s="90" t="s">
        <v>73</v>
      </c>
      <c r="C95" s="70" t="s">
        <v>21</v>
      </c>
      <c r="D95" s="43">
        <v>28</v>
      </c>
      <c r="E95" s="91"/>
      <c r="F95" s="16">
        <f t="shared" si="11"/>
        <v>0</v>
      </c>
    </row>
    <row r="96" spans="1:6" ht="36" x14ac:dyDescent="0.45">
      <c r="A96" s="14">
        <v>2.4</v>
      </c>
      <c r="B96" s="90" t="s">
        <v>74</v>
      </c>
      <c r="C96" s="70" t="s">
        <v>21</v>
      </c>
      <c r="D96" s="43">
        <v>7</v>
      </c>
      <c r="E96" s="91"/>
      <c r="F96" s="16">
        <f t="shared" si="11"/>
        <v>0</v>
      </c>
    </row>
    <row r="97" spans="1:6" ht="18" x14ac:dyDescent="0.45">
      <c r="A97" s="84"/>
      <c r="B97" s="93" t="s">
        <v>53</v>
      </c>
      <c r="C97" s="94"/>
      <c r="D97" s="94"/>
      <c r="E97" s="95"/>
      <c r="F97" s="86">
        <f>SUM(F92:F96)</f>
        <v>0</v>
      </c>
    </row>
    <row r="98" spans="1:6" ht="18" x14ac:dyDescent="0.45">
      <c r="A98" s="11">
        <v>3</v>
      </c>
      <c r="B98" s="114" t="s">
        <v>75</v>
      </c>
      <c r="C98" s="114"/>
      <c r="D98" s="114"/>
      <c r="E98" s="114"/>
      <c r="F98" s="16"/>
    </row>
    <row r="99" spans="1:6" ht="72" x14ac:dyDescent="0.45">
      <c r="A99" s="14">
        <v>3.2</v>
      </c>
      <c r="B99" s="98" t="s">
        <v>76</v>
      </c>
      <c r="C99" s="99" t="s">
        <v>22</v>
      </c>
      <c r="D99" s="100">
        <v>1.2150000000000001</v>
      </c>
      <c r="E99" s="70"/>
      <c r="F99" s="16">
        <f t="shared" ref="F99:F103" si="12">D99*E99</f>
        <v>0</v>
      </c>
    </row>
    <row r="100" spans="1:6" ht="72" x14ac:dyDescent="0.45">
      <c r="A100" s="14">
        <v>3.2</v>
      </c>
      <c r="B100" s="98" t="s">
        <v>77</v>
      </c>
      <c r="C100" s="115" t="s">
        <v>23</v>
      </c>
      <c r="D100" s="100">
        <v>80</v>
      </c>
      <c r="E100" s="70"/>
      <c r="F100" s="16">
        <f t="shared" si="12"/>
        <v>0</v>
      </c>
    </row>
    <row r="101" spans="1:6" ht="18" x14ac:dyDescent="0.45">
      <c r="A101" s="14">
        <v>3.2</v>
      </c>
      <c r="B101" s="98" t="s">
        <v>78</v>
      </c>
      <c r="C101" s="99" t="s">
        <v>8</v>
      </c>
      <c r="D101" s="100">
        <v>1</v>
      </c>
      <c r="E101" s="70"/>
      <c r="F101" s="16">
        <f t="shared" si="12"/>
        <v>0</v>
      </c>
    </row>
    <row r="102" spans="1:6" ht="54" x14ac:dyDescent="0.45">
      <c r="A102" s="14">
        <v>3.2</v>
      </c>
      <c r="B102" s="98" t="s">
        <v>79</v>
      </c>
      <c r="C102" s="115" t="s">
        <v>23</v>
      </c>
      <c r="D102" s="100">
        <v>482</v>
      </c>
      <c r="E102" s="70"/>
      <c r="F102" s="16">
        <f t="shared" si="12"/>
        <v>0</v>
      </c>
    </row>
    <row r="103" spans="1:6" ht="18" x14ac:dyDescent="0.45">
      <c r="A103" s="14">
        <v>3.2</v>
      </c>
      <c r="B103" s="98" t="s">
        <v>80</v>
      </c>
      <c r="C103" s="115" t="s">
        <v>23</v>
      </c>
      <c r="D103" s="100">
        <v>560</v>
      </c>
      <c r="E103" s="70"/>
      <c r="F103" s="16">
        <f t="shared" si="12"/>
        <v>0</v>
      </c>
    </row>
    <row r="104" spans="1:6" ht="18" x14ac:dyDescent="0.45">
      <c r="A104" s="84"/>
      <c r="B104" s="116" t="s">
        <v>55</v>
      </c>
      <c r="C104" s="117"/>
      <c r="D104" s="117"/>
      <c r="E104" s="118"/>
      <c r="F104" s="86">
        <f>SUM(F99:F103)</f>
        <v>0</v>
      </c>
    </row>
    <row r="105" spans="1:6" ht="18" x14ac:dyDescent="0.45">
      <c r="A105" s="11">
        <v>4</v>
      </c>
      <c r="B105" s="114" t="s">
        <v>110</v>
      </c>
      <c r="C105" s="114"/>
      <c r="D105" s="114"/>
      <c r="E105" s="114"/>
      <c r="F105" s="16"/>
    </row>
    <row r="106" spans="1:6" ht="72" x14ac:dyDescent="0.45">
      <c r="A106" s="14">
        <v>4.0999999999999996</v>
      </c>
      <c r="B106" s="72" t="s">
        <v>81</v>
      </c>
      <c r="C106" s="119" t="s">
        <v>23</v>
      </c>
      <c r="D106" s="74">
        <v>80</v>
      </c>
      <c r="E106" s="83"/>
      <c r="F106" s="16">
        <f t="shared" ref="F106:F108" si="13">D106*E106</f>
        <v>0</v>
      </c>
    </row>
    <row r="107" spans="1:6" ht="54" x14ac:dyDescent="0.45">
      <c r="A107" s="14">
        <v>4.2</v>
      </c>
      <c r="B107" s="72" t="s">
        <v>82</v>
      </c>
      <c r="C107" s="119" t="s">
        <v>23</v>
      </c>
      <c r="D107" s="74">
        <v>80</v>
      </c>
      <c r="E107" s="83"/>
      <c r="F107" s="16">
        <f t="shared" si="13"/>
        <v>0</v>
      </c>
    </row>
    <row r="108" spans="1:6" ht="54" x14ac:dyDescent="0.45">
      <c r="A108" s="14">
        <v>4.2</v>
      </c>
      <c r="B108" s="72" t="s">
        <v>83</v>
      </c>
      <c r="C108" s="102" t="s">
        <v>21</v>
      </c>
      <c r="D108" s="74">
        <v>35</v>
      </c>
      <c r="E108" s="83"/>
      <c r="F108" s="16">
        <f t="shared" si="13"/>
        <v>0</v>
      </c>
    </row>
    <row r="109" spans="1:6" ht="18" x14ac:dyDescent="0.45">
      <c r="A109" s="84"/>
      <c r="B109" s="112" t="s">
        <v>58</v>
      </c>
      <c r="C109" s="112"/>
      <c r="D109" s="112"/>
      <c r="E109" s="112"/>
      <c r="F109" s="86">
        <f>SUM(F106:F108)</f>
        <v>0</v>
      </c>
    </row>
    <row r="110" spans="1:6" ht="18" x14ac:dyDescent="0.45">
      <c r="A110" s="20"/>
      <c r="B110" s="45" t="s">
        <v>84</v>
      </c>
      <c r="C110" s="46"/>
      <c r="D110" s="46"/>
      <c r="E110" s="47"/>
      <c r="F110" s="24">
        <f>F90+F97+F104+F109</f>
        <v>0</v>
      </c>
    </row>
    <row r="112" spans="1:6" ht="41" x14ac:dyDescent="0.45">
      <c r="A112" s="120" t="s">
        <v>121</v>
      </c>
      <c r="B112" s="121"/>
      <c r="C112" s="122"/>
      <c r="D112" s="123" t="s">
        <v>2</v>
      </c>
      <c r="E112" s="123" t="s">
        <v>87</v>
      </c>
      <c r="F112" s="124" t="s">
        <v>88</v>
      </c>
    </row>
    <row r="113" spans="1:6" ht="41" x14ac:dyDescent="0.45">
      <c r="A113" s="14" t="s">
        <v>89</v>
      </c>
      <c r="B113" s="125" t="str">
        <f>B3</f>
        <v xml:space="preserve">BONKAY BH WATER SUPPLY REHABILITATION PROJECT </v>
      </c>
      <c r="C113" s="126"/>
      <c r="D113" s="127">
        <v>1</v>
      </c>
      <c r="E113" s="127">
        <v>1</v>
      </c>
      <c r="F113" s="128">
        <f>F12</f>
        <v>0</v>
      </c>
    </row>
    <row r="114" spans="1:6" ht="41" x14ac:dyDescent="0.45">
      <c r="A114" s="14" t="s">
        <v>90</v>
      </c>
      <c r="B114" s="125" t="str">
        <f>B15</f>
        <v xml:space="preserve">REHABILITATION OF RC ELEVATED STRUCTURE &amp; SUPPLY 5,000 LTR PVC TANKS </v>
      </c>
      <c r="C114" s="129"/>
      <c r="D114" s="130">
        <v>2</v>
      </c>
      <c r="E114" s="127">
        <v>1</v>
      </c>
      <c r="F114" s="128">
        <f>F27</f>
        <v>0</v>
      </c>
    </row>
    <row r="115" spans="1:6" ht="20.5" x14ac:dyDescent="0.45">
      <c r="A115" s="14" t="s">
        <v>91</v>
      </c>
      <c r="B115" s="131" t="str">
        <f>B30</f>
        <v>INSTALLATION OF SOLAR SYSTEM</v>
      </c>
      <c r="C115" s="129"/>
      <c r="D115" s="130">
        <v>1</v>
      </c>
      <c r="E115" s="127">
        <v>1</v>
      </c>
      <c r="F115" s="128">
        <f>F47</f>
        <v>0</v>
      </c>
    </row>
    <row r="116" spans="1:6" ht="41" x14ac:dyDescent="0.45">
      <c r="A116" s="14" t="s">
        <v>92</v>
      </c>
      <c r="B116" s="131" t="str">
        <f>B50</f>
        <v>CONSTRUCTION AND REHAB OF WATER COLLECTION KIOSKS</v>
      </c>
      <c r="C116" s="129"/>
      <c r="D116" s="130">
        <v>1</v>
      </c>
      <c r="E116" s="127">
        <v>1</v>
      </c>
      <c r="F116" s="128">
        <f>F76</f>
        <v>0</v>
      </c>
    </row>
    <row r="117" spans="1:6" ht="20.5" x14ac:dyDescent="0.45">
      <c r="A117" s="14" t="s">
        <v>93</v>
      </c>
      <c r="B117" s="132" t="str">
        <f>B79</f>
        <v>CONSTRUCTION OF CHAIN LINK</v>
      </c>
      <c r="C117" s="129"/>
      <c r="D117" s="130">
        <v>1</v>
      </c>
      <c r="E117" s="127">
        <v>1</v>
      </c>
      <c r="F117" s="128">
        <f>F110</f>
        <v>0</v>
      </c>
    </row>
    <row r="118" spans="1:6" ht="18.5" thickBot="1" x14ac:dyDescent="0.5">
      <c r="A118" s="133"/>
      <c r="B118" s="134"/>
      <c r="C118" s="135"/>
      <c r="D118" s="136"/>
      <c r="E118" s="137"/>
      <c r="F118" s="138"/>
    </row>
    <row r="119" spans="1:6" ht="19" thickTop="1" thickBot="1" x14ac:dyDescent="0.5">
      <c r="A119" s="139"/>
      <c r="B119" s="140" t="s">
        <v>122</v>
      </c>
      <c r="C119" s="141"/>
      <c r="D119" s="142"/>
      <c r="E119" s="143"/>
      <c r="F119" s="140">
        <f>SUM(F113:F118)</f>
        <v>0</v>
      </c>
    </row>
    <row r="120" spans="1:6" ht="17" thickTop="1" x14ac:dyDescent="0.45"/>
    <row r="121" spans="1:6" ht="17" thickBot="1" x14ac:dyDescent="0.5"/>
    <row r="122" spans="1:6" ht="20.5" x14ac:dyDescent="0.55000000000000004">
      <c r="A122" s="144"/>
      <c r="B122" s="145"/>
      <c r="C122" s="146"/>
      <c r="D122" s="147"/>
      <c r="E122" s="146"/>
      <c r="F122" s="148"/>
    </row>
    <row r="123" spans="1:6" ht="36" customHeight="1" x14ac:dyDescent="0.55000000000000004">
      <c r="A123" s="149"/>
      <c r="B123" s="150" t="s">
        <v>145</v>
      </c>
      <c r="C123" s="151"/>
      <c r="D123" s="152"/>
      <c r="E123" s="151"/>
      <c r="F123" s="153"/>
    </row>
    <row r="124" spans="1:6" ht="36" customHeight="1" x14ac:dyDescent="0.55000000000000004">
      <c r="A124" s="149"/>
      <c r="B124" s="154" t="s">
        <v>94</v>
      </c>
      <c r="C124" s="151"/>
      <c r="D124" s="152"/>
      <c r="E124" s="151"/>
      <c r="F124" s="153"/>
    </row>
    <row r="125" spans="1:6" ht="36" customHeight="1" x14ac:dyDescent="0.55000000000000004">
      <c r="A125" s="149"/>
      <c r="B125" s="154" t="s">
        <v>95</v>
      </c>
      <c r="C125" s="151"/>
      <c r="D125" s="152"/>
      <c r="E125" s="151"/>
      <c r="F125" s="153"/>
    </row>
    <row r="126" spans="1:6" ht="36" customHeight="1" x14ac:dyDescent="0.55000000000000004">
      <c r="A126" s="155"/>
      <c r="B126" s="156" t="s">
        <v>96</v>
      </c>
      <c r="C126" s="151"/>
      <c r="D126" s="152"/>
      <c r="E126" s="151"/>
      <c r="F126" s="153"/>
    </row>
    <row r="127" spans="1:6" ht="36" customHeight="1" x14ac:dyDescent="0.55000000000000004">
      <c r="A127" s="155"/>
      <c r="B127" s="156" t="s">
        <v>97</v>
      </c>
      <c r="C127" s="151"/>
      <c r="D127" s="152"/>
      <c r="E127" s="151"/>
      <c r="F127" s="153"/>
    </row>
    <row r="128" spans="1:6" ht="36" customHeight="1" x14ac:dyDescent="0.55000000000000004">
      <c r="A128" s="155"/>
      <c r="B128" s="157" t="s">
        <v>98</v>
      </c>
      <c r="C128" s="151"/>
      <c r="D128" s="152"/>
      <c r="E128" s="151"/>
      <c r="F128" s="153"/>
    </row>
    <row r="129" spans="1:6" ht="21" thickBot="1" x14ac:dyDescent="0.6">
      <c r="A129" s="158"/>
      <c r="B129" s="159"/>
      <c r="C129" s="151"/>
      <c r="D129" s="160"/>
      <c r="E129" s="161"/>
      <c r="F129" s="162"/>
    </row>
  </sheetData>
  <mergeCells count="33">
    <mergeCell ref="B12:E12"/>
    <mergeCell ref="B3:E3"/>
    <mergeCell ref="A1:F1"/>
    <mergeCell ref="B30:E30"/>
    <mergeCell ref="B31:E31"/>
    <mergeCell ref="A13:F13"/>
    <mergeCell ref="B15:E15"/>
    <mergeCell ref="B16:E16"/>
    <mergeCell ref="B27:E27"/>
    <mergeCell ref="B50:E50"/>
    <mergeCell ref="B51:E51"/>
    <mergeCell ref="A33:E33"/>
    <mergeCell ref="A38:E38"/>
    <mergeCell ref="B47:E47"/>
    <mergeCell ref="B71:E71"/>
    <mergeCell ref="B75:E75"/>
    <mergeCell ref="B76:E76"/>
    <mergeCell ref="B60:E60"/>
    <mergeCell ref="B61:E61"/>
    <mergeCell ref="B66:E66"/>
    <mergeCell ref="B67:E67"/>
    <mergeCell ref="B70:E70"/>
    <mergeCell ref="A112:C112"/>
    <mergeCell ref="B79:E79"/>
    <mergeCell ref="B80:E80"/>
    <mergeCell ref="B90:E90"/>
    <mergeCell ref="B91:E91"/>
    <mergeCell ref="B97:E97"/>
    <mergeCell ref="B98:E98"/>
    <mergeCell ref="B104:E104"/>
    <mergeCell ref="B105:E105"/>
    <mergeCell ref="B109:E109"/>
    <mergeCell ref="B110:E110"/>
  </mergeCells>
  <pageMargins left="0.7" right="0.7" top="0.75" bottom="0.75" header="0.3" footer="0.3"/>
  <pageSetup scale="72" orientation="portrait" horizontalDpi="65533" verticalDpi="65533" r:id="rId1"/>
  <rowBreaks count="2" manualBreakCount="2">
    <brk id="94" max="5" man="1"/>
    <brk id="121"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Borehole BoQ</vt:lpstr>
      <vt:lpstr>'Borehole BoQ'!Print_Area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Ogege John</dc:creator>
  <cp:lastModifiedBy>Fredrick Gemo</cp:lastModifiedBy>
  <cp:revision>1</cp:revision>
  <dcterms:created xsi:type="dcterms:W3CDTF">2006-09-16T00:00:00Z</dcterms:created>
  <dcterms:modified xsi:type="dcterms:W3CDTF">2025-02-05T09:48:51Z</dcterms:modified>
  <cp:version>1048576</cp:version>
</cp:coreProperties>
</file>