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FredrickGemo\AppData\Local\Microsoft\Windows\INetCache\Content.Outlook\5Z7FO8H8\"/>
    </mc:Choice>
  </mc:AlternateContent>
  <xr:revisionPtr revIDLastSave="0" documentId="13_ncr:1_{67E2CD87-97BE-4FBF-8B6E-12F528B6364C}" xr6:coauthVersionLast="47" xr6:coauthVersionMax="47" xr10:uidLastSave="{00000000-0000-0000-0000-000000000000}"/>
  <bookViews>
    <workbookView xWindow="-110" yWindow="-110" windowWidth="19420" windowHeight="10300" xr2:uid="{00000000-000D-0000-FFFF-FFFF00000000}"/>
  </bookViews>
  <sheets>
    <sheet name="Al Hamar WSS Rehab_ Tender Docs" sheetId="7" r:id="rId1"/>
  </sheets>
  <definedNames>
    <definedName name="_Toc452757528" localSheetId="0">#N/A</definedName>
    <definedName name="_xlnm.Print_Area" localSheetId="0">'Al Hamar WSS Rehab_ Tender Docs'!$A$1:$F$128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6" i="7" l="1"/>
  <c r="B115" i="7"/>
  <c r="B114" i="7"/>
  <c r="B113" i="7"/>
  <c r="B112" i="7"/>
  <c r="F108" i="7"/>
  <c r="A106" i="7"/>
  <c r="A107" i="7" s="1"/>
  <c r="A99" i="7"/>
  <c r="A100" i="7" s="1"/>
  <c r="A101" i="7" s="1"/>
  <c r="A102" i="7" s="1"/>
  <c r="F103" i="7"/>
  <c r="A93" i="7"/>
  <c r="A94" i="7" s="1"/>
  <c r="A95" i="7" s="1"/>
  <c r="F91" i="7"/>
  <c r="F96" i="7" s="1"/>
  <c r="A83" i="7"/>
  <c r="A84" i="7" s="1"/>
  <c r="A85" i="7" s="1"/>
  <c r="A86" i="7" s="1"/>
  <c r="F89" i="7"/>
  <c r="A72" i="7"/>
  <c r="A73" i="7" s="1"/>
  <c r="F74" i="7"/>
  <c r="F69" i="7"/>
  <c r="A68" i="7"/>
  <c r="F65" i="7"/>
  <c r="A62" i="7"/>
  <c r="A63" i="7" s="1"/>
  <c r="A64" i="7" s="1"/>
  <c r="F58" i="7"/>
  <c r="F57" i="7"/>
  <c r="D56" i="7"/>
  <c r="F56" i="7" s="1"/>
  <c r="F55" i="7"/>
  <c r="F54" i="7"/>
  <c r="F53" i="7"/>
  <c r="F52" i="7"/>
  <c r="A52" i="7"/>
  <c r="A53" i="7" s="1"/>
  <c r="A54" i="7" s="1"/>
  <c r="A55" i="7" s="1"/>
  <c r="A56" i="7" s="1"/>
  <c r="A57" i="7" s="1"/>
  <c r="A58" i="7" s="1"/>
  <c r="F51" i="7"/>
  <c r="A44" i="7"/>
  <c r="A45" i="7" s="1"/>
  <c r="F46" i="7"/>
  <c r="A31" i="7"/>
  <c r="A32" i="7" s="1"/>
  <c r="A33" i="7" s="1"/>
  <c r="D28" i="7"/>
  <c r="F38" i="7"/>
  <c r="A22" i="7"/>
  <c r="A23" i="7" s="1"/>
  <c r="A24" i="7" s="1"/>
  <c r="A25" i="7" s="1"/>
  <c r="A26" i="7" s="1"/>
  <c r="A27" i="7" s="1"/>
  <c r="A28" i="7" s="1"/>
  <c r="F7" i="7"/>
  <c r="F6" i="7"/>
  <c r="F16" i="7" l="1"/>
  <c r="F59" i="7"/>
  <c r="F109" i="7"/>
  <c r="F118" i="7"/>
</calcChain>
</file>

<file path=xl/sharedStrings.xml><?xml version="1.0" encoding="utf-8"?>
<sst xmlns="http://schemas.openxmlformats.org/spreadsheetml/2006/main" count="214" uniqueCount="135">
  <si>
    <t>Description of activity</t>
  </si>
  <si>
    <t>Unit</t>
  </si>
  <si>
    <t>QTY</t>
  </si>
  <si>
    <t>Rate in USD</t>
  </si>
  <si>
    <t>Amount in USD</t>
  </si>
  <si>
    <t>A.</t>
  </si>
  <si>
    <t xml:space="preserve">  </t>
  </si>
  <si>
    <t>Item</t>
  </si>
  <si>
    <r>
      <rPr>
        <b/>
        <sz val="12"/>
        <color indexed="64"/>
        <rFont val="Arial"/>
        <family val="2"/>
      </rPr>
      <t>DC/AC Converter and Pump Controller:</t>
    </r>
    <r>
      <rPr>
        <sz val="12"/>
        <color indexed="64"/>
        <rFont val="Arial"/>
        <family val="2"/>
      </rPr>
      <t xml:space="preserve"> Approved compatible 18.5KW Solar Hybrid Power inverter and pump controller to the above pump as Grundfos RSI or Dayliff Sunverter or Equivalent </t>
    </r>
  </si>
  <si>
    <t>Set</t>
  </si>
  <si>
    <t>PV Cable, PV 4 mm2</t>
  </si>
  <si>
    <t>M</t>
  </si>
  <si>
    <t>Accessories, Mc4, Cable tie, Autoswitch and etc</t>
  </si>
  <si>
    <t xml:space="preserve">Installation cost and repair ground Mount structure whole set for 10 pcs solar module as per instruction of Engineer. </t>
  </si>
  <si>
    <t>Lum</t>
  </si>
  <si>
    <t xml:space="preserve">Allow for borehole cover repair with removal old concrete plaster  and Casting plain concrete in 50 mm thick with smooth plaster finish as per instruction of Engineer. </t>
  </si>
  <si>
    <t>Total for rehabilitation of borehole and related civil works.</t>
  </si>
  <si>
    <t>B.</t>
  </si>
  <si>
    <t>Site preparation for cleaning the site, removing  and haul  away to authorized dumping site the rubbish, unwanted plants, weeds, trees, roots, surplus ..etc., in accordance with the   Engineer's instructions.</t>
  </si>
  <si>
    <t>NO</t>
  </si>
  <si>
    <t xml:space="preserve">Demolish and remove of damaged ventalation blocks with suplay and install new ventilation blocks with similar to the existing,built with cement sand mortar (1:3) mix according to technical specification and instruction of Engineer. </t>
  </si>
  <si>
    <t>Repair narrow cracks in the existing plastering, external and internal walls.The work shall include stripping off 10 cm wide plaster layer along the cracks, cleaning the surface, and filling the cracks with cement sand grout 1:3 and plaster, complete to technical specification and instruction of Engineer.</t>
  </si>
  <si>
    <t>m²</t>
  </si>
  <si>
    <t>m³</t>
  </si>
  <si>
    <t xml:space="preserve">Repair of concrete stairs and ramps 1:2:4 mixing ratio concrete at front of the generator house/caretaker room as per instruction of Engineer. </t>
  </si>
  <si>
    <r>
      <rPr>
        <b/>
        <sz val="12"/>
        <color indexed="64"/>
        <rFont val="Arial"/>
        <family val="2"/>
      </rPr>
      <t>Roofing</t>
    </r>
    <r>
      <rPr>
        <sz val="12"/>
        <color indexed="64"/>
        <rFont val="Arial"/>
        <family val="2"/>
      </rPr>
      <t xml:space="preserve"> </t>
    </r>
  </si>
  <si>
    <t>Demolish and remove the existing roof and damaged timber trusses, the work shall include prepartion works</t>
  </si>
  <si>
    <t>Supply and fix gauge 28 Box profile (blue colour-Bacweyne first class) iron sheets including ridge and hip caps; laid on treated timber purlins and trusses, fixed with roof nails and neoprene washer washers and caps by timber of cross section 0.08mx0.04m and double tie beam made by timber of cross section 0.10mx0.025m, and wooden battens of 0.05mx0.05m.</t>
  </si>
  <si>
    <t xml:space="preserve">Construction of 20cm fascia board </t>
  </si>
  <si>
    <t>m</t>
  </si>
  <si>
    <t>Painting other finishing</t>
  </si>
  <si>
    <t>Supply and apply minimum 2 coats of high quality colored emulsion weather shield paint on the external &amp; internal walls, approved by Engineer textures and color to finishing. The price includes removal of the damaged old paint, surface preparations, all according to specifications and the  Engineer's  instructions.</t>
  </si>
  <si>
    <t>Electricity</t>
  </si>
  <si>
    <t xml:space="preserve">Provide and fix adequate electrical wiring system inside of the wall with PVC pipes, Provide also 4 sockets and four of 20W fluorescent lumps for each room. Also one socket and one incandescent lump for every each toilet. Finally supply and fix Main automatic switch board. </t>
  </si>
  <si>
    <t xml:space="preserve">Total for Rehabilitation of operation house, store &amp; caretaker room   </t>
  </si>
  <si>
    <t>D.</t>
  </si>
  <si>
    <t xml:space="preserve">Substructure works </t>
  </si>
  <si>
    <t>Carefully strip off damaged external plastering, including preparing surfaces for new plastering and removal of surplus as directed by Engineer.</t>
  </si>
  <si>
    <t>Repair the damaged concrete structures at elevated water tank at different locations with special approved repair material, with plaster water proofing cement as per instruction of Engineer.</t>
  </si>
  <si>
    <t xml:space="preserve">Total for Rehabilitation of  56m³ capacity R.C elevated water tank      </t>
  </si>
  <si>
    <t>Sub structure works</t>
  </si>
  <si>
    <t>Provide and compact hardcore layer of 20cm thick</t>
  </si>
  <si>
    <t>Construction of 10cm thick plain cement concrete of 1:3:6 Mixing ration over the hardcore layer</t>
  </si>
  <si>
    <t>Construction of 10cm thick concrete of 1:2:4 Mixing ration walk path of  water collection kiosk</t>
  </si>
  <si>
    <t>Sub total - 1</t>
  </si>
  <si>
    <t>Superstructure works including platform slab</t>
  </si>
  <si>
    <t>Concrete slab of 2.8m length, 1.3m width and 0.1m thick over the constructed masonry hardcore layer. The concrete mortar should be 1:2:4 mixing ratio.</t>
  </si>
  <si>
    <t>Sub total - 2</t>
  </si>
  <si>
    <t>Plastering and other finishing</t>
  </si>
  <si>
    <t xml:space="preserve">Construction of  external plastering, 25mm thick, for all constructed wall surfaces by cement / sand mix 1:5, with wood float finish. </t>
  </si>
  <si>
    <t>Apply two coats whitewashing paint to external wall surfaces of the water collection kiosk</t>
  </si>
  <si>
    <t>Sub total - 3</t>
  </si>
  <si>
    <t>Roofing</t>
  </si>
  <si>
    <t>Sub total - 4</t>
  </si>
  <si>
    <t>Total for construction  of One Kiosk and rehab of One exisiting Kiosk</t>
  </si>
  <si>
    <t>Allow for the cost of transporting all equipment, and personnel to site and demobilization at completion of contract.</t>
  </si>
  <si>
    <t>lum</t>
  </si>
  <si>
    <t xml:space="preserve">Assorted high tensile twisted steel reinforcement bars to B.S 4446. </t>
  </si>
  <si>
    <t xml:space="preserve">kg </t>
  </si>
  <si>
    <t>No</t>
  </si>
  <si>
    <t>GATE</t>
  </si>
  <si>
    <t>FENCE</t>
  </si>
  <si>
    <t>Clear the perimeter of the fencing area of all bushes scrubs and obstructions</t>
  </si>
  <si>
    <t>Excavate 300x300x500 deep holes to receive mass concrete (1:3:6)  bases as shown in the drawings.</t>
  </si>
  <si>
    <t xml:space="preserve">Supply 50x5mm CHS welded posts with ends closed as shown in the drawings, bottom end fixed with 100x100mmx3mm plate and bedded in mass concrete. The post to be 2100mm high from ground level to the top. Allow for drilling 7No holes as shown.	</t>
  </si>
  <si>
    <t xml:space="preserve">Extra Over 50x5mm posts for bracing on either side every fourth intermediate post and all corner posts. </t>
  </si>
  <si>
    <t>Supply all materials and cast 0.3m diameter x 0.6m depth mass concrete class Q (1:3:6)  to concrete the 50mm dia. CHS poles while ensuring they remain plumb 600mm deep below the ground level and 3000mm (3.0m) above ground level.</t>
  </si>
  <si>
    <t>Supply and weld a 12mm high tensile steel rod along the bases of the posts for anchoring the chain-link to the ground along the whole length of the fence, Allow for excavating 200mm deep along the fence to fix the rod.</t>
  </si>
  <si>
    <t>LM</t>
  </si>
  <si>
    <t>Allow for curing of all concrete works</t>
  </si>
  <si>
    <t xml:space="preserve">Supply and fix 3No strands of 12G barbed wire bound on to either side of the Y post using 3mm galvanized wire as shown in the drawings. </t>
  </si>
  <si>
    <t>Ditto for posts</t>
  </si>
  <si>
    <t>HEAVY GUAGE chain-link</t>
  </si>
  <si>
    <t>Supply and fix 2500mm high HEAVY GUAGE chain-link to posts using 3mm galvanized wire. Allow for securing the chain-link to a 12mm reinforcement bar welded at the base between the posts.</t>
  </si>
  <si>
    <t>Total for construction  of chain link fence wall.</t>
  </si>
  <si>
    <t>SUM</t>
  </si>
  <si>
    <t>TOTAL SUM</t>
  </si>
  <si>
    <t>A</t>
  </si>
  <si>
    <t>B</t>
  </si>
  <si>
    <t>C</t>
  </si>
  <si>
    <t>D</t>
  </si>
  <si>
    <t>E</t>
  </si>
  <si>
    <r>
      <rPr>
        <b/>
        <sz val="12"/>
        <rFont val="Noto Serif"/>
        <family val="1"/>
      </rPr>
      <t>(CONTRACTOR)</t>
    </r>
    <r>
      <rPr>
        <sz val="12"/>
        <rFont val="Noto Serif"/>
        <family val="1"/>
      </rPr>
      <t xml:space="preserve"> …………………………………………………………………………………</t>
    </r>
  </si>
  <si>
    <t>Signature: …………………………………………………………………………………….............</t>
  </si>
  <si>
    <t>Address: …………………………………………………………………………………….............</t>
  </si>
  <si>
    <t>Tel No: ………………………………………………………………………………………….........</t>
  </si>
  <si>
    <t>Date: ……………………………………………………………………………………………………</t>
  </si>
  <si>
    <t>Stamp:</t>
  </si>
  <si>
    <t xml:space="preserve">SUMMARY PAGE - REHABILITATION OF  AL HAMAR BH WATER SUPPLY SYSTEM (SWS) </t>
  </si>
  <si>
    <t xml:space="preserve">Prepare and apply one under coat of epoxy-based primer and two finishing epoxy based paints to metal surfaces n.e 250mm in alternate bands of 300mm. </t>
  </si>
  <si>
    <t>I/N</t>
  </si>
  <si>
    <t xml:space="preserve">AL AHMAR BOREHOLE  </t>
  </si>
  <si>
    <t>Rehabilitation of Electromechanical Equipment</t>
  </si>
  <si>
    <t>Solar System (Power Supply)</t>
  </si>
  <si>
    <t>Supply, install, test and commission a solar retrofit system composed of PV arrays, ground mounted support structures, inverter, surge protector of suitable class, manual mechanical change over switch and suitable rating distribution board all as per the particluar technical specifications for the above submersible pump set. Detail of solar system equipment to be installed is as detailed below.</t>
  </si>
  <si>
    <t xml:space="preserve">450W Solar Panels Power: 450W, Voltage: 49V 
 Weight:25KG.Size:2265*1260*35mm.  Application Class:  A </t>
  </si>
  <si>
    <t>REHABILITATION OF CARETAKER ROOM, OPERATION HOUSE AND STORE</t>
  </si>
  <si>
    <t>Repair ventilation, wall cracks and floor concrete works</t>
  </si>
  <si>
    <t xml:space="preserve">Supply and apply minimum 2 coats of high quality colored emulsion paint, walls on all appropriate surfaces as approved by the Engineer </t>
  </si>
  <si>
    <t>Visibility details for Donor and ADRA details as to be provided ADRA team &amp; approved by Engineer.</t>
  </si>
  <si>
    <t xml:space="preserve">Dismantling, removal and hauling away the damaged grill steel windows. Supply and install iron protections for the windows, similar to the existing size, fix new Standard steel panel windows with mild steel plate &amp; 50x25mm RHS including 50x50mm RHS frame, fixing accessories, locks with handles &amp; fixing to concrete blocks as per Engineer's instruction. </t>
  </si>
  <si>
    <r>
      <t xml:space="preserve">Construction of decorated ceiling board to the operational house with supporting wooden frame of 0.04mx0.04m distanced each to other 0.62m both side.                                                                                                 </t>
    </r>
    <r>
      <rPr>
        <b/>
        <sz val="12"/>
        <color indexed="64"/>
        <rFont val="Arial"/>
        <family val="2"/>
      </rPr>
      <t xml:space="preserve">N.B. </t>
    </r>
    <r>
      <rPr>
        <i/>
        <sz val="12"/>
        <color rgb="FF000000"/>
        <rFont val="Arial"/>
        <family val="2"/>
      </rPr>
      <t xml:space="preserve"> Note that this ceiling is included also the outside projection of the room   </t>
    </r>
    <r>
      <rPr>
        <sz val="12"/>
        <color indexed="64"/>
        <rFont val="Arial"/>
        <family val="2"/>
      </rPr>
      <t xml:space="preserve">                                                                                                                   </t>
    </r>
  </si>
  <si>
    <t>REHABILITATION OF 56m³ CAPACITY R.C. ELEVATED WATER TANK</t>
  </si>
  <si>
    <t>CONSTRUCTION AND REHAB OF WATER COLLECTION KIOSKS</t>
  </si>
  <si>
    <t>Substructure works</t>
  </si>
  <si>
    <t xml:space="preserve">Excavation of foundation bed of the kiosk slab 4.8m length, 3.3m width and 0.2m depth </t>
  </si>
  <si>
    <t>Fix provided GI poles with plain cement concrete of 1:3:6 mixing ratio</t>
  </si>
  <si>
    <r>
      <t xml:space="preserve">Rehabilitation of damaged floor slap of  with casting new R.C concrete(1:2:4 Mixing ratio) floor slab  of 0.1m thick for the generator and store floor with adequate laps and proper bonding of the old and new concrete using special approved bonding material, according to the relevant  technical specifications and the Engineer's instructions.                                                                                             </t>
    </r>
    <r>
      <rPr>
        <b/>
        <sz val="12"/>
        <rFont val="Arial"/>
        <family val="2"/>
      </rPr>
      <t xml:space="preserve"> N.B</t>
    </r>
    <r>
      <rPr>
        <sz val="12"/>
        <rFont val="Arial"/>
        <family val="2"/>
      </rPr>
      <t xml:space="preserve">  </t>
    </r>
    <r>
      <rPr>
        <i/>
        <u/>
        <sz val="12"/>
        <rFont val="Arial"/>
        <family val="2"/>
      </rPr>
      <t xml:space="preserve">The slab should be mixed by machine, and cured for a period of minimum 2 weeks and protected from sun  </t>
    </r>
    <r>
      <rPr>
        <sz val="12"/>
        <rFont val="Arial"/>
        <family val="2"/>
      </rPr>
      <t xml:space="preserve">                                                                                         </t>
    </r>
  </si>
  <si>
    <t>General cleaning for all broken stones, trees, sharps and other material which are occupying the construction area for the water kiosk.</t>
  </si>
  <si>
    <t xml:space="preserve">Masonry cement blocks of basement walling , 0.5m height and 20cm thickness bedded and jointed with cement sand mortar 1:4 proportion ratio. Face wall should be in plumb. Corner cement block  should be good dressed and jointed to correct angles. All gaps in between cement blocks should be filled with cement sand mortar well mixed also wall should be cured for a period at least 10 days minimum, and be  protected from sun.           </t>
  </si>
  <si>
    <t>Provide and compact hardcore layer of 2.4m length, 0.9m width and 0.50m thick.</t>
  </si>
  <si>
    <t xml:space="preserve">Excavate for column pads, depth not exceeding 1m and of 0.5 x 0.5 mm width commencing at the original, ground level, and cart away to spoil as directed. </t>
  </si>
  <si>
    <t>Vibrated reinforced concrete (class 25) column base, 350mm deep.</t>
  </si>
  <si>
    <t>Sawn formwork to vertical sides of the columns.</t>
  </si>
  <si>
    <t xml:space="preserve">G.I CHS Columns. </t>
  </si>
  <si>
    <t>Provide and weld with anchor to protect movement 10 pieces GI pipes of dia. Ø 3" and 3m height  (0.5m underground and 2.5 above ground).</t>
  </si>
  <si>
    <t xml:space="preserve">Masonry cement blocks walling to hold the kiosk taps, 0.9m height, 1.80 length bedded and jointed with cement sand mortar 1:4 proportion ratio. Face wall should be in plumb. Corner cement block  should be good dressed and jointed to correct angles. All gaps in between cement blocks should be filled with cement sand mortar well mixed also wall should be kept moist for a period at least 10 days minimum, and be  protected from sun.           </t>
  </si>
  <si>
    <t xml:space="preserve">Construction of hipped end roof with GI (3mx1m) sheets over with wooden with one single beam trusses of cross section 100mmx50mm distanced between two trusses at least 1.0m each to other and timber battens 50mmx25mm.                                                                                              </t>
  </si>
  <si>
    <t>4 mm thick laminated ceiling boards framed by timber of cross section  2"x2" distanced 600mmx600mm both side. Include also all 50cm under external roof of the building. Apply three coats of distemper paint.</t>
  </si>
  <si>
    <t>Repair all taps for existing water kiosks and make it GI 2'' pipe water collection point for water trucking as per intruction of Engineer.</t>
  </si>
  <si>
    <t xml:space="preserve">CONSTRUCTION OF CHAIN LINK FENCE </t>
  </si>
  <si>
    <t>Supply and fix single leaf steel gate size 2500 x 2100mm high CHS poles and heavy duty wire mesh fixed onto the concrete columns, using heavy duty steel pin hinges; with all fastening accessories including, all cutting welding, grinding and priming with one coat of grey oxide before, fixing. The gate should also have peep holes of not more than 25mm dia with a slilding door. It should also have 2 locking, mechanisms, top and bottom.</t>
  </si>
  <si>
    <t>C.</t>
  </si>
  <si>
    <t>E.</t>
  </si>
  <si>
    <t>Dismantle, remove old damaged steel doors, supply and fix steel door, type (D 1) with similar size to the existing, complete with frame, including door lock, painting with approved paints,  as directed by Engineer.</t>
  </si>
  <si>
    <t>Mobilization of plant and Equipment to the project site(s).Rate shall be inclusive of demobilization after completion of the works.</t>
  </si>
  <si>
    <t>Supply and apply minimum 2 coats of high quality colored emulsion paint  (of approved product) on the external walls. The price includes removal of the damaged old paint, surface preparations; all according to Engineer's specifications and instructions.</t>
  </si>
  <si>
    <t xml:space="preserve">Mass Concrete Mix 1:3:6/20mm using 3/4 Local Ballast </t>
  </si>
  <si>
    <t xml:space="preserve">Supply and fix razer wire secured on the chain-link, barbed wire and Y posts by binding wire and rolled approx. 600mm dia. 	</t>
  </si>
  <si>
    <t xml:space="preserve">The contractor will provide all materials and construct a steel gate measuring approximately 4500x2100m. </t>
  </si>
  <si>
    <t xml:space="preserve">               Tender for Rehabilitation of the  Al Hamar Borehole Water Supply System and related Civil Works - Southwest State of somalia        </t>
  </si>
  <si>
    <t>GRAND TOTAL FOR AL HAMAR WSS REHAB</t>
  </si>
  <si>
    <t>Increased height of the generator room/stone and Operation Office the work : removal old roofing/ timber with supply material and construct of 1m height masonry works, the supply of material include hollow concrete blocks, cement, sand, gravel, RCC steel, water, plastering, skilled &amp; unskilled labor, curing after building and any other work requirements. All works should be done according to Drawings, specification and instruction  of the site Engineer.</t>
  </si>
  <si>
    <t>The contractor is reminded to include in his pricing, the cost of supply, cutting, waste and erection and all other necessary fittings including welding lugs or fishtailing on to the 50x50x6mm angle bars. Angle bars and the necessary fixing and anchorage to be treated as described in the specifications.</t>
  </si>
  <si>
    <r>
      <t xml:space="preserve">Excavation of 10 holes (4 at front, 4 at the back and 2 in the middle) for the poles of 0.3mx0.3m and 0.5m depth                                                                            </t>
    </r>
    <r>
      <rPr>
        <b/>
        <sz val="12"/>
        <color indexed="64"/>
        <rFont val="Noto Sans"/>
        <family val="2"/>
      </rPr>
      <t xml:space="preserve">N.B. </t>
    </r>
    <r>
      <rPr>
        <sz val="12"/>
        <color indexed="64"/>
        <rFont val="Noto Sans"/>
        <family val="2"/>
      </rPr>
      <t xml:space="preserve"> </t>
    </r>
    <r>
      <rPr>
        <i/>
        <sz val="12"/>
        <color indexed="64"/>
        <rFont val="Noto Sans"/>
        <family val="2"/>
      </rPr>
      <t>The total depth to be excavated is 30cm, because 20cm is the height of the foundation bed which is already excavated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</si>
</sst>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quot;$&quot;* #,##0.00_);_(&quot;$&quot;* \(#,##0.00\);_(&quot;$&quot;* &quot;-&quot;??_);_(@_)"/>
    <numFmt numFmtId="167" formatCode="_(&quot;$&quot;* #,##0_);_(&quot;$&quot;* \(#,##0\);_(&quot;$&quot;* &quot;-&quot;_);_(@_)"/>
  </numFmts>
  <fonts count="39" x14ac:knownFonts="1">
    <font>
      <sz val="11"/>
      <color theme="1"/>
      <name val="Calibri"/>
      <scheme val="minor"/>
    </font>
    <font>
      <sz val="10"/>
      <name val="Arial"/>
      <family val="2"/>
    </font>
    <font>
      <b/>
      <sz val="12"/>
      <color indexed="64"/>
      <name val="Arial"/>
      <family val="2"/>
    </font>
    <font>
      <b/>
      <sz val="12"/>
      <color theme="1"/>
      <name val="Arial"/>
      <family val="2"/>
    </font>
    <font>
      <b/>
      <sz val="11"/>
      <color theme="1"/>
      <name val="Arial"/>
      <family val="2"/>
    </font>
    <font>
      <sz val="12"/>
      <color indexed="64"/>
      <name val="Arial"/>
      <family val="2"/>
    </font>
    <font>
      <b/>
      <sz val="11"/>
      <name val="Arial"/>
      <family val="2"/>
    </font>
    <font>
      <i/>
      <sz val="11"/>
      <color indexed="64"/>
      <name val="Arial"/>
      <family val="2"/>
    </font>
    <font>
      <b/>
      <sz val="14"/>
      <color indexed="64"/>
      <name val="Arial"/>
      <family val="2"/>
    </font>
    <font>
      <sz val="10"/>
      <color theme="1"/>
      <name val="Calibri"/>
      <family val="2"/>
      <scheme val="minor"/>
    </font>
    <font>
      <sz val="12"/>
      <color theme="1"/>
      <name val="Arial"/>
      <family val="2"/>
    </font>
    <font>
      <sz val="12"/>
      <name val="Arial"/>
      <family val="2"/>
    </font>
    <font>
      <sz val="12"/>
      <color indexed="64"/>
      <name val="Times New Roman"/>
      <family val="1"/>
    </font>
    <font>
      <sz val="11"/>
      <color theme="1"/>
      <name val="Calibri"/>
      <family val="2"/>
      <scheme val="minor"/>
    </font>
    <font>
      <b/>
      <sz val="12"/>
      <name val="Arial"/>
      <family val="2"/>
    </font>
    <font>
      <i/>
      <u/>
      <sz val="12"/>
      <name val="Arial"/>
      <family val="2"/>
    </font>
    <font>
      <i/>
      <sz val="12"/>
      <color indexed="64"/>
      <name val="Arial"/>
      <family val="2"/>
    </font>
    <font>
      <b/>
      <sz val="14"/>
      <name val="Times New Roman"/>
      <family val="1"/>
    </font>
    <font>
      <b/>
      <sz val="14"/>
      <color indexed="64"/>
      <name val="Times New Roman"/>
      <family val="1"/>
    </font>
    <font>
      <sz val="14"/>
      <color indexed="64"/>
      <name val="Times New Roman"/>
      <family val="1"/>
    </font>
    <font>
      <sz val="14"/>
      <name val="Times New Roman"/>
      <family val="1"/>
    </font>
    <font>
      <sz val="14"/>
      <color theme="1"/>
      <name val="Noto Serif"/>
      <family val="1"/>
    </font>
    <font>
      <sz val="12"/>
      <name val="Noto Serif"/>
      <family val="1"/>
    </font>
    <font>
      <b/>
      <sz val="12"/>
      <name val="Noto Serif"/>
      <family val="1"/>
    </font>
    <font>
      <i/>
      <sz val="12"/>
      <color rgb="FF000000"/>
      <name val="Arial"/>
      <family val="2"/>
    </font>
    <font>
      <sz val="11"/>
      <color theme="1"/>
      <name val="Arial"/>
      <family val="2"/>
    </font>
    <font>
      <sz val="10"/>
      <color indexed="64"/>
      <name val="Arial"/>
      <family val="2"/>
    </font>
    <font>
      <b/>
      <i/>
      <sz val="12"/>
      <name val="Arial"/>
      <family val="2"/>
    </font>
    <font>
      <b/>
      <i/>
      <sz val="12"/>
      <color indexed="64"/>
      <name val="Arial"/>
      <family val="2"/>
    </font>
    <font>
      <i/>
      <u/>
      <sz val="12"/>
      <color rgb="FF000000"/>
      <name val="Arial"/>
      <family val="2"/>
    </font>
    <font>
      <i/>
      <sz val="11"/>
      <color theme="1"/>
      <name val="Arial"/>
      <family val="2"/>
    </font>
    <font>
      <b/>
      <sz val="12"/>
      <color theme="1"/>
      <name val="Noto Sans"/>
      <family val="2"/>
    </font>
    <font>
      <b/>
      <sz val="12"/>
      <color indexed="64"/>
      <name val="Noto Sans"/>
      <family val="2"/>
    </font>
    <font>
      <sz val="12"/>
      <color indexed="64"/>
      <name val="Noto Sans"/>
      <family val="2"/>
    </font>
    <font>
      <sz val="12"/>
      <name val="Noto Sans"/>
      <family val="2"/>
    </font>
    <font>
      <i/>
      <sz val="12"/>
      <color indexed="64"/>
      <name val="Noto Sans"/>
      <family val="2"/>
    </font>
    <font>
      <sz val="12"/>
      <color theme="1"/>
      <name val="Noto Sans"/>
      <family val="2"/>
    </font>
    <font>
      <b/>
      <i/>
      <sz val="12"/>
      <name val="Noto Sans"/>
      <family val="2"/>
    </font>
    <font>
      <b/>
      <i/>
      <sz val="12"/>
      <color indexed="64"/>
      <name val="Noto Sans"/>
      <family val="2"/>
    </font>
  </fonts>
  <fills count="9">
    <fill>
      <patternFill patternType="none"/>
    </fill>
    <fill>
      <patternFill patternType="gray125"/>
    </fill>
    <fill>
      <patternFill patternType="solid">
        <fgColor indexed="26"/>
      </patternFill>
    </fill>
    <fill>
      <patternFill patternType="solid">
        <fgColor theme="6" tint="0.59999389629810485"/>
        <bgColor indexed="65"/>
      </patternFill>
    </fill>
    <fill>
      <patternFill patternType="solid">
        <fgColor theme="9" tint="0.79998168889431442"/>
        <bgColor indexed="65"/>
      </patternFill>
    </fill>
    <fill>
      <patternFill patternType="solid">
        <fgColor indexed="65"/>
      </patternFill>
    </fill>
    <fill>
      <patternFill patternType="solid">
        <fgColor theme="0" tint="-4.9958800012207406E-2"/>
        <bgColor indexed="65"/>
      </patternFill>
    </fill>
    <fill>
      <patternFill patternType="solid">
        <fgColor theme="3" tint="0.59999389629810485"/>
        <bgColor indexed="64"/>
      </patternFill>
    </fill>
    <fill>
      <patternFill patternType="solid">
        <fgColor theme="5" tint="0.59999389629810485"/>
        <bgColor indexed="64"/>
      </patternFill>
    </fill>
  </fills>
  <borders count="24">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medium">
        <color auto="1"/>
      </right>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style="thick">
        <color auto="1"/>
      </top>
      <bottom style="double">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7">
    <xf numFmtId="0" fontId="0" fillId="0" borderId="0"/>
    <xf numFmtId="165" fontId="13" fillId="0" borderId="0"/>
    <xf numFmtId="164" fontId="1" fillId="0" borderId="0"/>
    <xf numFmtId="167" fontId="13" fillId="0" borderId="0"/>
    <xf numFmtId="0" fontId="1" fillId="0" borderId="0"/>
    <xf numFmtId="0" fontId="1" fillId="0" borderId="0"/>
    <xf numFmtId="0" fontId="13" fillId="2" borderId="1"/>
  </cellStyleXfs>
  <cellXfs count="198">
    <xf numFmtId="0" fontId="0" fillId="0" borderId="0" xfId="0"/>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top" wrapText="1"/>
    </xf>
    <xf numFmtId="164" fontId="5" fillId="0" borderId="5" xfId="1" applyNumberFormat="1" applyFont="1" applyBorder="1" applyAlignment="1">
      <alignment horizontal="center" vertical="center" wrapText="1"/>
    </xf>
    <xf numFmtId="0" fontId="7" fillId="0" borderId="5" xfId="0" applyFont="1" applyBorder="1" applyAlignment="1">
      <alignment horizontal="left" vertical="top" wrapText="1"/>
    </xf>
    <xf numFmtId="0" fontId="5" fillId="0" borderId="5" xfId="0" applyFont="1" applyBorder="1" applyAlignment="1">
      <alignment vertical="top" wrapText="1"/>
    </xf>
    <xf numFmtId="0" fontId="5" fillId="4" borderId="5" xfId="0" applyFont="1" applyFill="1" applyBorder="1" applyAlignment="1">
      <alignment horizontal="center" vertical="center" wrapText="1"/>
    </xf>
    <xf numFmtId="166" fontId="2" fillId="4" borderId="5" xfId="3" applyNumberFormat="1" applyFont="1" applyFill="1" applyBorder="1" applyAlignment="1">
      <alignment horizontal="center" vertical="center" wrapText="1"/>
    </xf>
    <xf numFmtId="0" fontId="9" fillId="0" borderId="0" xfId="0" applyFont="1"/>
    <xf numFmtId="0" fontId="9" fillId="0" borderId="0" xfId="0" applyFont="1" applyAlignment="1">
      <alignment horizontal="center"/>
    </xf>
    <xf numFmtId="0" fontId="0" fillId="0" borderId="0" xfId="0" applyAlignment="1">
      <alignment horizontal="center"/>
    </xf>
    <xf numFmtId="0" fontId="2" fillId="3" borderId="5" xfId="0" applyFont="1" applyFill="1" applyBorder="1" applyAlignment="1">
      <alignment horizontal="center" wrapText="1"/>
    </xf>
    <xf numFmtId="3" fontId="5" fillId="0" borderId="5" xfId="0" applyNumberFormat="1" applyFont="1" applyBorder="1" applyAlignment="1">
      <alignment horizontal="center" vertical="center" wrapText="1"/>
    </xf>
    <xf numFmtId="0" fontId="5" fillId="0" borderId="5" xfId="0" applyFont="1" applyBorder="1" applyAlignment="1">
      <alignment horizontal="left" vertical="center" wrapText="1"/>
    </xf>
    <xf numFmtId="0" fontId="5" fillId="0" borderId="5" xfId="5" applyFont="1" applyBorder="1" applyAlignment="1">
      <alignment horizontal="left" vertical="top" wrapText="1"/>
    </xf>
    <xf numFmtId="0" fontId="5" fillId="0" borderId="5" xfId="5" applyFont="1" applyBorder="1" applyAlignment="1">
      <alignment horizontal="center" vertical="center"/>
    </xf>
    <xf numFmtId="2" fontId="5" fillId="0" borderId="5" xfId="5" applyNumberFormat="1" applyFont="1" applyBorder="1" applyAlignment="1">
      <alignment horizontal="center" vertical="center"/>
    </xf>
    <xf numFmtId="0" fontId="10" fillId="0" borderId="5" xfId="0" applyFont="1" applyBorder="1" applyAlignment="1">
      <alignment horizontal="center" vertical="center"/>
    </xf>
    <xf numFmtId="164" fontId="10" fillId="0" borderId="5" xfId="1" applyNumberFormat="1" applyFont="1" applyBorder="1" applyAlignment="1">
      <alignment horizontal="center" vertical="center"/>
    </xf>
    <xf numFmtId="0" fontId="5" fillId="0" borderId="5" xfId="1" applyNumberFormat="1" applyFont="1" applyBorder="1" applyAlignment="1">
      <alignment horizontal="center" vertical="center" wrapText="1"/>
    </xf>
    <xf numFmtId="0" fontId="11" fillId="5" borderId="5" xfId="5" applyFont="1" applyFill="1" applyBorder="1" applyAlignment="1">
      <alignment horizontal="left" vertical="top" wrapText="1"/>
    </xf>
    <xf numFmtId="0" fontId="11" fillId="0" borderId="5" xfId="5" applyFont="1" applyBorder="1" applyAlignment="1">
      <alignment horizontal="center" vertical="center" wrapText="1"/>
    </xf>
    <xf numFmtId="2" fontId="5" fillId="0" borderId="5" xfId="5" applyNumberFormat="1" applyFont="1" applyBorder="1" applyAlignment="1">
      <alignment horizontal="center" vertical="center" wrapText="1"/>
    </xf>
    <xf numFmtId="2" fontId="5" fillId="0" borderId="5" xfId="1" applyNumberFormat="1" applyFont="1" applyBorder="1" applyAlignment="1">
      <alignment horizontal="center" vertical="center" wrapText="1"/>
    </xf>
    <xf numFmtId="0" fontId="5" fillId="0" borderId="5" xfId="5" applyFont="1" applyBorder="1" applyAlignment="1">
      <alignment vertical="top" wrapText="1"/>
    </xf>
    <xf numFmtId="0" fontId="5" fillId="0" borderId="5" xfId="5" applyFont="1" applyBorder="1" applyAlignment="1">
      <alignment horizontal="center" vertical="center" wrapText="1"/>
    </xf>
    <xf numFmtId="0" fontId="5" fillId="0" borderId="5" xfId="5" applyFont="1" applyBorder="1" applyAlignment="1">
      <alignment horizontal="center" vertical="top"/>
    </xf>
    <xf numFmtId="0" fontId="2" fillId="0" borderId="5" xfId="5" applyFont="1" applyBorder="1" applyAlignment="1">
      <alignment vertical="top" wrapText="1"/>
    </xf>
    <xf numFmtId="0" fontId="2" fillId="0" borderId="5" xfId="5" applyFont="1" applyBorder="1" applyAlignment="1">
      <alignment horizontal="center" vertical="center" wrapText="1"/>
    </xf>
    <xf numFmtId="1" fontId="5" fillId="0" borderId="5" xfId="5" applyNumberFormat="1" applyFont="1" applyBorder="1" applyAlignment="1">
      <alignment horizontal="center" vertical="center" wrapText="1"/>
    </xf>
    <xf numFmtId="0" fontId="2" fillId="4" borderId="5" xfId="0" applyFont="1" applyFill="1" applyBorder="1" applyAlignment="1">
      <alignment horizontal="center" vertical="center" wrapText="1"/>
    </xf>
    <xf numFmtId="166" fontId="3" fillId="4" borderId="5" xfId="3" applyNumberFormat="1" applyFont="1" applyFill="1" applyBorder="1" applyAlignment="1">
      <alignment horizontal="center" vertical="center"/>
    </xf>
    <xf numFmtId="0" fontId="2" fillId="3" borderId="5" xfId="0" applyFont="1" applyFill="1" applyBorder="1" applyAlignment="1">
      <alignment horizontal="center" vertical="center" wrapText="1"/>
    </xf>
    <xf numFmtId="164" fontId="5" fillId="3" borderId="5" xfId="1" applyNumberFormat="1" applyFont="1" applyFill="1" applyBorder="1" applyAlignment="1">
      <alignment horizontal="center" vertical="center" wrapText="1"/>
    </xf>
    <xf numFmtId="164" fontId="2" fillId="0" borderId="5" xfId="1" applyNumberFormat="1" applyFont="1" applyBorder="1" applyAlignment="1">
      <alignment vertical="center" wrapText="1"/>
    </xf>
    <xf numFmtId="0" fontId="11" fillId="0" borderId="5" xfId="5" applyFont="1" applyBorder="1" applyAlignment="1">
      <alignment horizontal="left" vertical="center" wrapText="1"/>
    </xf>
    <xf numFmtId="0" fontId="11" fillId="0" borderId="5" xfId="5" applyFont="1" applyBorder="1" applyAlignment="1">
      <alignment horizontal="center" vertical="center"/>
    </xf>
    <xf numFmtId="164" fontId="5" fillId="0" borderId="5" xfId="1" applyNumberFormat="1" applyFont="1" applyBorder="1" applyAlignment="1">
      <alignment horizontal="center" vertical="center"/>
    </xf>
    <xf numFmtId="0" fontId="11" fillId="0" borderId="5" xfId="5" applyFont="1" applyBorder="1" applyAlignment="1">
      <alignment horizontal="left" vertical="top" wrapText="1"/>
    </xf>
    <xf numFmtId="164" fontId="2" fillId="4" borderId="5" xfId="1" applyNumberFormat="1" applyFont="1" applyFill="1" applyBorder="1" applyAlignment="1">
      <alignment horizontal="center" vertical="center" wrapText="1"/>
    </xf>
    <xf numFmtId="0" fontId="12" fillId="0" borderId="5" xfId="0" applyFont="1" applyBorder="1" applyAlignment="1">
      <alignment horizontal="center" vertical="center" wrapText="1"/>
    </xf>
    <xf numFmtId="0" fontId="18" fillId="7" borderId="5" xfId="5" applyFont="1" applyFill="1" applyBorder="1" applyAlignment="1">
      <alignment horizontal="center" vertical="center"/>
    </xf>
    <xf numFmtId="164" fontId="18" fillId="7" borderId="5" xfId="1" applyNumberFormat="1" applyFont="1" applyFill="1" applyBorder="1" applyAlignment="1">
      <alignment horizontal="center" vertical="center" wrapText="1"/>
    </xf>
    <xf numFmtId="0" fontId="19" fillId="5" borderId="5" xfId="5" applyFont="1" applyFill="1" applyBorder="1" applyAlignment="1">
      <alignment vertical="center" wrapText="1"/>
    </xf>
    <xf numFmtId="0" fontId="19" fillId="0" borderId="5" xfId="5" applyFont="1" applyBorder="1" applyAlignment="1">
      <alignment vertical="center"/>
    </xf>
    <xf numFmtId="0" fontId="19" fillId="0" borderId="5" xfId="5" applyFont="1" applyBorder="1" applyAlignment="1">
      <alignment horizontal="center" vertical="center"/>
    </xf>
    <xf numFmtId="164" fontId="19" fillId="0" borderId="5" xfId="1" applyNumberFormat="1" applyFont="1" applyBorder="1" applyAlignment="1">
      <alignment horizontal="center" vertical="center" wrapText="1"/>
    </xf>
    <xf numFmtId="0" fontId="20" fillId="0" borderId="5" xfId="5" applyFont="1" applyBorder="1" applyAlignment="1">
      <alignment vertical="center"/>
    </xf>
    <xf numFmtId="0" fontId="20" fillId="0" borderId="5" xfId="5" applyFont="1" applyBorder="1" applyAlignment="1">
      <alignment horizontal="center" vertical="center"/>
    </xf>
    <xf numFmtId="0" fontId="20" fillId="0" borderId="5" xfId="5" applyFont="1" applyBorder="1" applyAlignment="1">
      <alignment vertical="center" wrapText="1"/>
    </xf>
    <xf numFmtId="0" fontId="19" fillId="0" borderId="5" xfId="5" applyFont="1" applyBorder="1" applyAlignment="1">
      <alignment vertical="center" wrapText="1"/>
    </xf>
    <xf numFmtId="0" fontId="12" fillId="0" borderId="17" xfId="0" applyFont="1" applyBorder="1" applyAlignment="1">
      <alignment horizontal="center" vertical="center" wrapText="1"/>
    </xf>
    <xf numFmtId="0" fontId="12" fillId="5" borderId="17" xfId="5" applyFont="1" applyFill="1" applyBorder="1" applyAlignment="1">
      <alignment horizontal="left" vertical="top" wrapText="1"/>
    </xf>
    <xf numFmtId="0" fontId="12" fillId="0" borderId="17" xfId="5" applyFont="1" applyBorder="1" applyAlignment="1">
      <alignment horizontal="center" vertical="center"/>
    </xf>
    <xf numFmtId="2" fontId="12" fillId="0" borderId="17" xfId="5" applyNumberFormat="1" applyFont="1" applyBorder="1" applyAlignment="1">
      <alignment horizontal="center" vertical="center"/>
    </xf>
    <xf numFmtId="0" fontId="12" fillId="0" borderId="17" xfId="1" applyNumberFormat="1" applyFont="1" applyBorder="1" applyAlignment="1">
      <alignment horizontal="center" vertical="center" wrapText="1"/>
    </xf>
    <xf numFmtId="164" fontId="12" fillId="0" borderId="17" xfId="1" applyNumberFormat="1" applyFont="1" applyBorder="1" applyAlignment="1">
      <alignment horizontal="center" vertical="center" wrapText="1"/>
    </xf>
    <xf numFmtId="0" fontId="2" fillId="8" borderId="18" xfId="0" applyFont="1" applyFill="1" applyBorder="1" applyAlignment="1">
      <alignment horizontal="center" vertical="center" wrapText="1"/>
    </xf>
    <xf numFmtId="164" fontId="2" fillId="8" borderId="18" xfId="1" applyNumberFormat="1" applyFont="1" applyFill="1" applyBorder="1" applyAlignment="1">
      <alignment horizontal="center" vertical="center" wrapText="1"/>
    </xf>
    <xf numFmtId="0" fontId="2" fillId="8" borderId="18" xfId="5" applyFont="1" applyFill="1" applyBorder="1" applyAlignment="1">
      <alignment horizontal="center" vertical="center"/>
    </xf>
    <xf numFmtId="2" fontId="2" fillId="8" borderId="18" xfId="5" applyNumberFormat="1" applyFont="1" applyFill="1" applyBorder="1" applyAlignment="1">
      <alignment horizontal="center" vertical="center"/>
    </xf>
    <xf numFmtId="0" fontId="2" fillId="8" borderId="18" xfId="5" applyFont="1" applyFill="1" applyBorder="1" applyAlignment="1">
      <alignment horizontal="center" vertical="center" wrapText="1"/>
    </xf>
    <xf numFmtId="0" fontId="21" fillId="0" borderId="19" xfId="0" applyFont="1" applyBorder="1" applyAlignment="1">
      <alignment vertical="center"/>
    </xf>
    <xf numFmtId="0" fontId="22" fillId="0" borderId="11" xfId="0" applyFont="1" applyBorder="1" applyAlignment="1">
      <alignment horizontal="left" indent="1"/>
    </xf>
    <xf numFmtId="0" fontId="21" fillId="0" borderId="11" xfId="0" applyFont="1" applyBorder="1" applyAlignment="1">
      <alignment horizontal="center"/>
    </xf>
    <xf numFmtId="0" fontId="21" fillId="0" borderId="12" xfId="0" applyFont="1" applyBorder="1" applyAlignment="1">
      <alignment horizontal="center"/>
    </xf>
    <xf numFmtId="0" fontId="21" fillId="0" borderId="20" xfId="0" applyFont="1" applyBorder="1" applyAlignment="1">
      <alignment vertical="center"/>
    </xf>
    <xf numFmtId="0" fontId="22" fillId="0" borderId="0" xfId="0" applyFont="1" applyAlignment="1">
      <alignment horizontal="left" indent="1"/>
    </xf>
    <xf numFmtId="0" fontId="21" fillId="0" borderId="0" xfId="0" applyFont="1" applyAlignment="1">
      <alignment horizontal="center"/>
    </xf>
    <xf numFmtId="0" fontId="21" fillId="0" borderId="10" xfId="0" applyFont="1" applyBorder="1"/>
    <xf numFmtId="0" fontId="22" fillId="0" borderId="21" xfId="0" applyFont="1" applyBorder="1" applyAlignment="1">
      <alignment horizontal="left" indent="1"/>
    </xf>
    <xf numFmtId="0" fontId="21" fillId="0" borderId="13" xfId="0" applyFont="1" applyBorder="1" applyAlignment="1">
      <alignment vertical="center"/>
    </xf>
    <xf numFmtId="0" fontId="22" fillId="0" borderId="22" xfId="0" applyFont="1" applyBorder="1" applyAlignment="1">
      <alignment horizontal="left" indent="1"/>
    </xf>
    <xf numFmtId="0" fontId="23" fillId="0" borderId="22" xfId="0" applyFont="1" applyBorder="1" applyAlignment="1">
      <alignment horizontal="left" indent="1"/>
    </xf>
    <xf numFmtId="0" fontId="21" fillId="0" borderId="16" xfId="0" applyFont="1" applyBorder="1" applyAlignment="1">
      <alignment vertical="center"/>
    </xf>
    <xf numFmtId="0" fontId="22" fillId="0" borderId="23" xfId="0" applyFont="1" applyBorder="1" applyAlignment="1">
      <alignment horizontal="left" indent="1"/>
    </xf>
    <xf numFmtId="0" fontId="21" fillId="0" borderId="14" xfId="0" applyFont="1" applyBorder="1" applyAlignment="1">
      <alignment horizontal="center"/>
    </xf>
    <xf numFmtId="0" fontId="21" fillId="0" borderId="15" xfId="0" applyFont="1" applyBorder="1"/>
    <xf numFmtId="0" fontId="3" fillId="7" borderId="5" xfId="0" applyFont="1" applyFill="1" applyBorder="1" applyAlignment="1">
      <alignment horizontal="center" vertical="center" wrapText="1"/>
    </xf>
    <xf numFmtId="0" fontId="3" fillId="7" borderId="5" xfId="0" applyFont="1" applyFill="1" applyBorder="1" applyAlignment="1">
      <alignment horizontal="left" vertical="center" wrapText="1"/>
    </xf>
    <xf numFmtId="0" fontId="25" fillId="0" borderId="0" xfId="0" applyFont="1"/>
    <xf numFmtId="0" fontId="5" fillId="0" borderId="5" xfId="6" applyFont="1" applyFill="1" applyBorder="1" applyAlignment="1">
      <alignment horizontal="center" vertical="top" wrapText="1"/>
    </xf>
    <xf numFmtId="0" fontId="5" fillId="0" borderId="5" xfId="6" applyFont="1" applyFill="1" applyBorder="1" applyAlignment="1">
      <alignment horizontal="left" vertical="top" wrapText="1"/>
    </xf>
    <xf numFmtId="0" fontId="5" fillId="0" borderId="5" xfId="6" applyFont="1" applyFill="1" applyBorder="1" applyAlignment="1">
      <alignment horizontal="center" vertical="center" wrapText="1"/>
    </xf>
    <xf numFmtId="0" fontId="10" fillId="0" borderId="5" xfId="0" applyFont="1" applyBorder="1" applyAlignment="1">
      <alignment horizontal="center" vertical="center" wrapText="1"/>
    </xf>
    <xf numFmtId="164" fontId="10" fillId="0" borderId="5" xfId="1" applyNumberFormat="1" applyFont="1" applyBorder="1" applyAlignment="1">
      <alignment horizontal="center" vertical="center" wrapText="1"/>
    </xf>
    <xf numFmtId="2" fontId="10" fillId="0" borderId="5" xfId="0" applyNumberFormat="1" applyFont="1" applyBorder="1" applyAlignment="1">
      <alignment horizontal="center" vertical="center" wrapText="1"/>
    </xf>
    <xf numFmtId="164" fontId="10" fillId="0" borderId="6" xfId="1" applyNumberFormat="1" applyFont="1" applyBorder="1" applyAlignment="1">
      <alignment horizontal="center" vertical="center" wrapText="1"/>
    </xf>
    <xf numFmtId="0" fontId="11" fillId="0" borderId="5" xfId="0" applyFont="1" applyBorder="1" applyAlignment="1">
      <alignment horizontal="left" vertical="top" wrapText="1"/>
    </xf>
    <xf numFmtId="164" fontId="10" fillId="0" borderId="9" xfId="1" applyNumberFormat="1" applyFont="1" applyBorder="1" applyAlignment="1">
      <alignment horizontal="center" vertical="center" wrapText="1"/>
    </xf>
    <xf numFmtId="0" fontId="5" fillId="5" borderId="5" xfId="5" applyFont="1" applyFill="1" applyBorder="1" applyAlignment="1">
      <alignment horizontal="left" vertical="top" wrapText="1"/>
    </xf>
    <xf numFmtId="0" fontId="5" fillId="5" borderId="5" xfId="5" applyFont="1" applyFill="1" applyBorder="1" applyAlignment="1">
      <alignment horizontal="center" vertical="center"/>
    </xf>
    <xf numFmtId="0" fontId="5" fillId="0" borderId="5" xfId="6" applyFont="1" applyFill="1" applyBorder="1" applyAlignment="1">
      <alignment horizontal="center" vertical="center"/>
    </xf>
    <xf numFmtId="164" fontId="10" fillId="0" borderId="9" xfId="1" applyNumberFormat="1" applyFont="1" applyBorder="1" applyAlignment="1">
      <alignment horizontal="right" vertical="center" wrapText="1"/>
    </xf>
    <xf numFmtId="0" fontId="10" fillId="0" borderId="5" xfId="0" applyFont="1" applyBorder="1" applyAlignment="1">
      <alignment horizontal="center" vertical="top" wrapText="1"/>
    </xf>
    <xf numFmtId="164" fontId="11" fillId="0" borderId="6" xfId="1" applyNumberFormat="1" applyFont="1" applyBorder="1" applyAlignment="1">
      <alignment horizontal="right" vertical="top" wrapText="1"/>
    </xf>
    <xf numFmtId="0" fontId="5" fillId="0" borderId="5" xfId="6" applyFont="1" applyFill="1" applyBorder="1" applyAlignment="1">
      <alignment vertical="top" wrapText="1"/>
    </xf>
    <xf numFmtId="0" fontId="26" fillId="5" borderId="5" xfId="5" applyFont="1" applyFill="1" applyBorder="1" applyAlignment="1">
      <alignment horizontal="center" vertical="center"/>
    </xf>
    <xf numFmtId="0" fontId="26" fillId="0" borderId="5" xfId="6" applyFont="1" applyFill="1" applyBorder="1" applyAlignment="1">
      <alignment horizontal="center" vertical="center"/>
    </xf>
    <xf numFmtId="164" fontId="10" fillId="0" borderId="9" xfId="1" applyNumberFormat="1" applyFont="1" applyBorder="1" applyAlignment="1">
      <alignment horizontal="right" vertical="top" wrapText="1"/>
    </xf>
    <xf numFmtId="0" fontId="16" fillId="6" borderId="5" xfId="0" applyFont="1" applyFill="1" applyBorder="1" applyAlignment="1">
      <alignment horizontal="center" vertical="center" wrapText="1"/>
    </xf>
    <xf numFmtId="164" fontId="28" fillId="6" borderId="5" xfId="1" applyNumberFormat="1" applyFont="1" applyFill="1" applyBorder="1" applyAlignment="1">
      <alignment horizontal="center" vertical="center" wrapText="1"/>
    </xf>
    <xf numFmtId="0" fontId="11" fillId="0" borderId="5" xfId="5" applyFont="1" applyBorder="1" applyAlignment="1">
      <alignment vertical="top" wrapText="1"/>
    </xf>
    <xf numFmtId="0" fontId="29" fillId="0" borderId="5" xfId="5" applyFont="1" applyBorder="1" applyAlignment="1">
      <alignment horizontal="left" vertical="top" wrapText="1"/>
    </xf>
    <xf numFmtId="0" fontId="30" fillId="0" borderId="0" xfId="0" applyFont="1"/>
    <xf numFmtId="0" fontId="11" fillId="0" borderId="5" xfId="0" applyFont="1" applyBorder="1" applyAlignment="1">
      <alignment horizontal="left" vertical="center" wrapText="1"/>
    </xf>
    <xf numFmtId="0" fontId="5" fillId="0" borderId="5" xfId="6" applyFont="1" applyFill="1" applyBorder="1" applyAlignment="1">
      <alignment horizontal="left" vertical="center" wrapText="1"/>
    </xf>
    <xf numFmtId="0" fontId="28" fillId="0" borderId="7" xfId="6" applyFont="1" applyFill="1" applyBorder="1" applyAlignment="1">
      <alignment vertical="center" wrapText="1"/>
    </xf>
    <xf numFmtId="0" fontId="15" fillId="0" borderId="5" xfId="5" applyFont="1" applyBorder="1" applyAlignment="1">
      <alignment horizontal="left" vertical="top" wrapText="1"/>
    </xf>
    <xf numFmtId="0" fontId="31" fillId="7" borderId="5" xfId="0" applyFont="1" applyFill="1" applyBorder="1" applyAlignment="1">
      <alignment horizontal="center" vertical="center" wrapText="1"/>
    </xf>
    <xf numFmtId="0" fontId="31" fillId="7" borderId="5" xfId="0" applyFont="1" applyFill="1" applyBorder="1" applyAlignment="1">
      <alignment horizontal="left" vertical="center" wrapText="1"/>
    </xf>
    <xf numFmtId="0" fontId="32" fillId="3" borderId="5" xfId="0" applyFont="1" applyFill="1" applyBorder="1" applyAlignment="1">
      <alignment horizontal="center" vertical="center" wrapText="1"/>
    </xf>
    <xf numFmtId="164" fontId="33" fillId="3" borderId="5" xfId="1" applyNumberFormat="1" applyFont="1" applyFill="1" applyBorder="1" applyAlignment="1">
      <alignment horizontal="center" vertical="center" wrapText="1"/>
    </xf>
    <xf numFmtId="0" fontId="32" fillId="0" borderId="5" xfId="0" applyFont="1" applyBorder="1" applyAlignment="1">
      <alignment horizontal="center" vertical="center" wrapText="1"/>
    </xf>
    <xf numFmtId="164" fontId="33" fillId="0" borderId="5" xfId="1" applyNumberFormat="1" applyFont="1" applyBorder="1" applyAlignment="1">
      <alignment horizontal="center" vertical="center" wrapText="1"/>
    </xf>
    <xf numFmtId="0" fontId="33" fillId="0" borderId="5" xfId="0" applyFont="1" applyBorder="1" applyAlignment="1">
      <alignment horizontal="center" vertical="center" wrapText="1"/>
    </xf>
    <xf numFmtId="0" fontId="34" fillId="0" borderId="5" xfId="5" applyFont="1" applyBorder="1" applyAlignment="1">
      <alignment horizontal="left" vertical="top" wrapText="1"/>
    </xf>
    <xf numFmtId="0" fontId="34" fillId="0" borderId="5" xfId="5" applyFont="1" applyBorder="1" applyAlignment="1">
      <alignment horizontal="center" vertical="center" wrapText="1"/>
    </xf>
    <xf numFmtId="0" fontId="33" fillId="0" borderId="5" xfId="5" applyFont="1" applyBorder="1" applyAlignment="1">
      <alignment horizontal="center" vertical="center" wrapText="1"/>
    </xf>
    <xf numFmtId="0" fontId="33" fillId="0" borderId="5" xfId="6" applyFont="1" applyFill="1" applyBorder="1" applyAlignment="1">
      <alignment horizontal="center" vertical="top" wrapText="1"/>
    </xf>
    <xf numFmtId="0" fontId="33" fillId="0" borderId="5" xfId="6" applyFont="1" applyFill="1" applyBorder="1" applyAlignment="1">
      <alignment horizontal="left" vertical="top" wrapText="1"/>
    </xf>
    <xf numFmtId="0" fontId="33" fillId="0" borderId="5" xfId="6" applyFont="1" applyFill="1" applyBorder="1" applyAlignment="1">
      <alignment horizontal="center" vertical="center" wrapText="1"/>
    </xf>
    <xf numFmtId="0" fontId="36" fillId="0" borderId="5" xfId="0" applyFont="1" applyBorder="1" applyAlignment="1">
      <alignment horizontal="center" vertical="center" wrapText="1"/>
    </xf>
    <xf numFmtId="164" fontId="36" fillId="0" borderId="5" xfId="1" applyNumberFormat="1" applyFont="1" applyBorder="1" applyAlignment="1">
      <alignment horizontal="center" vertical="center" wrapText="1"/>
    </xf>
    <xf numFmtId="2" fontId="36" fillId="0" borderId="5" xfId="0" applyNumberFormat="1" applyFont="1" applyBorder="1" applyAlignment="1">
      <alignment horizontal="center" vertical="center" wrapText="1"/>
    </xf>
    <xf numFmtId="164" fontId="36" fillId="0" borderId="6" xfId="1" applyNumberFormat="1" applyFont="1" applyBorder="1" applyAlignment="1">
      <alignment horizontal="center" vertical="center" wrapText="1"/>
    </xf>
    <xf numFmtId="0" fontId="34" fillId="0" borderId="5" xfId="0" applyFont="1" applyBorder="1" applyAlignment="1">
      <alignment horizontal="left" vertical="top" wrapText="1"/>
    </xf>
    <xf numFmtId="0" fontId="34" fillId="0" borderId="5" xfId="0" applyFont="1" applyBorder="1" applyAlignment="1">
      <alignment horizontal="center" vertical="center" wrapText="1"/>
    </xf>
    <xf numFmtId="164" fontId="34" fillId="0" borderId="6" xfId="1" applyNumberFormat="1" applyFont="1" applyBorder="1" applyAlignment="1">
      <alignment horizontal="center" vertical="center" wrapText="1"/>
    </xf>
    <xf numFmtId="0" fontId="36" fillId="0" borderId="5" xfId="0" applyFont="1" applyBorder="1" applyAlignment="1">
      <alignment horizontal="left" vertical="center" wrapText="1"/>
    </xf>
    <xf numFmtId="164" fontId="36" fillId="0" borderId="9" xfId="1" applyNumberFormat="1" applyFont="1" applyBorder="1" applyAlignment="1">
      <alignment horizontal="center" vertical="center" wrapText="1"/>
    </xf>
    <xf numFmtId="0" fontId="35" fillId="6" borderId="5" xfId="0" applyFont="1" applyFill="1" applyBorder="1" applyAlignment="1">
      <alignment horizontal="center" vertical="center" wrapText="1"/>
    </xf>
    <xf numFmtId="164" fontId="38" fillId="6" borderId="5" xfId="1" applyNumberFormat="1" applyFont="1" applyFill="1" applyBorder="1" applyAlignment="1">
      <alignment horizontal="center" vertical="center" wrapText="1"/>
    </xf>
    <xf numFmtId="0" fontId="33" fillId="0" borderId="5" xfId="5" applyFont="1" applyBorder="1" applyAlignment="1">
      <alignment horizontal="left" vertical="top" wrapText="1"/>
    </xf>
    <xf numFmtId="2" fontId="33" fillId="0" borderId="5" xfId="5" applyNumberFormat="1" applyFont="1" applyBorder="1" applyAlignment="1">
      <alignment horizontal="center" vertical="center" wrapText="1"/>
    </xf>
    <xf numFmtId="2" fontId="33" fillId="0" borderId="5" xfId="1" applyNumberFormat="1" applyFont="1" applyBorder="1" applyAlignment="1">
      <alignment horizontal="center" vertical="center" wrapText="1"/>
    </xf>
    <xf numFmtId="0" fontId="33" fillId="5" borderId="5" xfId="5" applyFont="1" applyFill="1" applyBorder="1" applyAlignment="1">
      <alignment horizontal="left" vertical="top" wrapText="1"/>
    </xf>
    <xf numFmtId="0" fontId="33" fillId="5" borderId="5" xfId="5" applyFont="1" applyFill="1" applyBorder="1" applyAlignment="1">
      <alignment horizontal="center" vertical="center"/>
    </xf>
    <xf numFmtId="2" fontId="33" fillId="0" borderId="5" xfId="5" applyNumberFormat="1" applyFont="1" applyBorder="1" applyAlignment="1">
      <alignment horizontal="center" vertical="center"/>
    </xf>
    <xf numFmtId="0" fontId="33" fillId="0" borderId="5" xfId="6" applyFont="1" applyFill="1" applyBorder="1" applyAlignment="1">
      <alignment horizontal="center" vertical="center"/>
    </xf>
    <xf numFmtId="164" fontId="36" fillId="0" borderId="9" xfId="1" applyNumberFormat="1" applyFont="1" applyBorder="1" applyAlignment="1">
      <alignment horizontal="right" vertical="center" wrapText="1"/>
    </xf>
    <xf numFmtId="0" fontId="33" fillId="4" borderId="5" xfId="0" applyFont="1" applyFill="1" applyBorder="1" applyAlignment="1">
      <alignment horizontal="center" vertical="center" wrapText="1"/>
    </xf>
    <xf numFmtId="166" fontId="32" fillId="4" borderId="5" xfId="3" applyNumberFormat="1" applyFont="1" applyFill="1" applyBorder="1" applyAlignment="1">
      <alignment horizontal="center" vertical="center" wrapText="1"/>
    </xf>
    <xf numFmtId="0" fontId="32" fillId="3" borderId="7" xfId="0" applyFont="1" applyFill="1" applyBorder="1" applyAlignment="1">
      <alignment horizontal="left" vertical="center" wrapText="1"/>
    </xf>
    <xf numFmtId="0" fontId="32" fillId="3" borderId="8" xfId="0" applyFont="1" applyFill="1" applyBorder="1" applyAlignment="1">
      <alignment horizontal="left" vertical="center" wrapText="1"/>
    </xf>
    <xf numFmtId="0" fontId="32" fillId="3" borderId="6"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3"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6" fillId="0" borderId="5" xfId="0" applyFont="1" applyBorder="1" applyAlignment="1">
      <alignment horizontal="left" vertical="center" wrapText="1"/>
    </xf>
    <xf numFmtId="0" fontId="8" fillId="4" borderId="7" xfId="0" applyFont="1" applyFill="1" applyBorder="1" applyAlignment="1">
      <alignment horizontal="left" vertical="top" wrapText="1"/>
    </xf>
    <xf numFmtId="0" fontId="8" fillId="4" borderId="8" xfId="0" applyFont="1" applyFill="1" applyBorder="1" applyAlignment="1">
      <alignment horizontal="left" vertical="top" wrapText="1"/>
    </xf>
    <xf numFmtId="0" fontId="8" fillId="4" borderId="6" xfId="0" applyFont="1" applyFill="1" applyBorder="1" applyAlignment="1">
      <alignment horizontal="left" vertical="top"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0" borderId="7" xfId="5" applyFont="1" applyBorder="1" applyAlignment="1">
      <alignment horizontal="left" vertical="center" wrapText="1"/>
    </xf>
    <xf numFmtId="0" fontId="2" fillId="0" borderId="8" xfId="5" applyFont="1" applyBorder="1" applyAlignment="1">
      <alignment horizontal="left" vertical="center" wrapText="1"/>
    </xf>
    <xf numFmtId="0" fontId="2" fillId="0" borderId="6" xfId="5" applyFont="1" applyBorder="1" applyAlignment="1">
      <alignment horizontal="left" vertical="center" wrapText="1"/>
    </xf>
    <xf numFmtId="0" fontId="27" fillId="6" borderId="5" xfId="0" applyFont="1" applyFill="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32" fillId="0" borderId="6" xfId="0" applyFont="1" applyBorder="1" applyAlignment="1">
      <alignment horizontal="left" vertical="top" wrapText="1"/>
    </xf>
    <xf numFmtId="0" fontId="37" fillId="6" borderId="5" xfId="0" applyFont="1" applyFill="1" applyBorder="1" applyAlignment="1">
      <alignment horizontal="left" vertical="top" wrapText="1"/>
    </xf>
    <xf numFmtId="0" fontId="32" fillId="0" borderId="7" xfId="5" applyFont="1" applyBorder="1" applyAlignment="1">
      <alignment horizontal="left" vertical="top" wrapText="1"/>
    </xf>
    <xf numFmtId="0" fontId="32" fillId="0" borderId="8" xfId="5" applyFont="1" applyBorder="1" applyAlignment="1">
      <alignment horizontal="left" vertical="top" wrapText="1"/>
    </xf>
    <xf numFmtId="0" fontId="32" fillId="0" borderId="6" xfId="5" applyFont="1" applyBorder="1" applyAlignment="1">
      <alignment horizontal="left" vertical="top" wrapText="1"/>
    </xf>
    <xf numFmtId="0" fontId="38" fillId="6" borderId="7" xfId="0" applyFont="1" applyFill="1" applyBorder="1" applyAlignment="1">
      <alignment horizontal="left" vertical="top" wrapText="1"/>
    </xf>
    <xf numFmtId="0" fontId="38" fillId="6" borderId="8" xfId="0" applyFont="1" applyFill="1" applyBorder="1" applyAlignment="1">
      <alignment horizontal="left" vertical="top" wrapText="1"/>
    </xf>
    <xf numFmtId="0" fontId="38" fillId="6" borderId="6" xfId="0" applyFont="1" applyFill="1" applyBorder="1" applyAlignment="1">
      <alignment horizontal="left" vertical="top" wrapText="1"/>
    </xf>
    <xf numFmtId="0" fontId="31" fillId="0" borderId="5" xfId="0" applyFont="1" applyBorder="1" applyAlignment="1">
      <alignment horizontal="left" vertical="top" wrapText="1"/>
    </xf>
    <xf numFmtId="0" fontId="32" fillId="4" borderId="7" xfId="0" applyFont="1" applyFill="1" applyBorder="1" applyAlignment="1">
      <alignment horizontal="left" vertical="center" wrapText="1"/>
    </xf>
    <xf numFmtId="0" fontId="32" fillId="4" borderId="8" xfId="0" applyFont="1" applyFill="1" applyBorder="1" applyAlignment="1">
      <alignment horizontal="left" vertical="center" wrapText="1"/>
    </xf>
    <xf numFmtId="0" fontId="32" fillId="4" borderId="6" xfId="0" applyFont="1" applyFill="1" applyBorder="1" applyAlignment="1">
      <alignment horizontal="left" vertical="center" wrapText="1"/>
    </xf>
    <xf numFmtId="0" fontId="17" fillId="7" borderId="7" xfId="5" applyFont="1" applyFill="1" applyBorder="1" applyAlignment="1">
      <alignment horizontal="left" vertical="top" wrapText="1"/>
    </xf>
    <xf numFmtId="0" fontId="0" fillId="7" borderId="8" xfId="0" applyFill="1" applyBorder="1" applyAlignment="1">
      <alignment wrapText="1"/>
    </xf>
    <xf numFmtId="0" fontId="0" fillId="7" borderId="6" xfId="0" applyFill="1" applyBorder="1" applyAlignment="1">
      <alignment wrapText="1"/>
    </xf>
    <xf numFmtId="0" fontId="2" fillId="0" borderId="7" xfId="5" applyFont="1" applyBorder="1" applyAlignment="1">
      <alignment horizontal="left" vertical="top" wrapText="1"/>
    </xf>
    <xf numFmtId="0" fontId="2" fillId="0" borderId="8" xfId="5" applyFont="1" applyBorder="1" applyAlignment="1">
      <alignment horizontal="left" vertical="top" wrapText="1"/>
    </xf>
    <xf numFmtId="0" fontId="2" fillId="0" borderId="6" xfId="5" applyFont="1" applyBorder="1" applyAlignment="1">
      <alignment horizontal="left" vertical="top" wrapText="1"/>
    </xf>
    <xf numFmtId="0" fontId="28" fillId="6" borderId="7" xfId="0" applyFont="1" applyFill="1" applyBorder="1" applyAlignment="1">
      <alignment horizontal="left" vertical="center" wrapText="1"/>
    </xf>
    <xf numFmtId="0" fontId="28" fillId="6" borderId="8" xfId="0" applyFont="1" applyFill="1" applyBorder="1" applyAlignment="1">
      <alignment horizontal="left" vertical="center" wrapText="1"/>
    </xf>
    <xf numFmtId="0" fontId="28" fillId="6" borderId="6" xfId="0" applyFont="1" applyFill="1" applyBorder="1" applyAlignment="1">
      <alignment horizontal="left" vertical="center" wrapText="1"/>
    </xf>
    <xf numFmtId="0" fontId="28" fillId="6" borderId="7" xfId="0" applyFont="1" applyFill="1" applyBorder="1" applyAlignment="1">
      <alignment horizontal="left" vertical="top" wrapText="1"/>
    </xf>
    <xf numFmtId="0" fontId="28" fillId="6" borderId="8" xfId="0" applyFont="1" applyFill="1" applyBorder="1" applyAlignment="1">
      <alignment horizontal="left" vertical="top" wrapText="1"/>
    </xf>
    <xf numFmtId="0" fontId="28" fillId="6" borderId="6" xfId="0" applyFont="1" applyFill="1" applyBorder="1" applyAlignment="1">
      <alignment horizontal="left" vertical="top" wrapText="1"/>
    </xf>
    <xf numFmtId="0" fontId="3" fillId="0" borderId="5" xfId="0" applyFont="1" applyBorder="1" applyAlignment="1">
      <alignment horizontal="left" vertical="top" wrapText="1"/>
    </xf>
  </cellXfs>
  <cellStyles count="7">
    <cellStyle name="Comma [0]" xfId="1" builtinId="6"/>
    <cellStyle name="Comma 5" xfId="2" xr:uid="{00000000-0005-0000-0000-00001D000000}"/>
    <cellStyle name="Currency [0]" xfId="3" builtinId="7"/>
    <cellStyle name="Normal" xfId="0" builtinId="0"/>
    <cellStyle name="Normal 2" xfId="4" xr:uid="{00000000-0005-0000-0000-00002A000000}"/>
    <cellStyle name="Normal 2 2" xfId="5" xr:uid="{00000000-0005-0000-0000-00002B000000}"/>
    <cellStyle name="Note" xfId="6"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141112</xdr:colOff>
      <xdr:row>0</xdr:row>
      <xdr:rowOff>70557</xdr:rowOff>
    </xdr:from>
    <xdr:to>
      <xdr:col>1</xdr:col>
      <xdr:colOff>95922</xdr:colOff>
      <xdr:row>0</xdr:row>
      <xdr:rowOff>532375</xdr:rowOff>
    </xdr:to>
    <xdr:pic>
      <xdr:nvPicPr>
        <xdr:cNvPr id="2" name="Picture 2">
          <a:extLst>
            <a:ext uri="{FF2B5EF4-FFF2-40B4-BE49-F238E27FC236}">
              <a16:creationId xmlns:a16="http://schemas.microsoft.com/office/drawing/2014/main" id="{A9AAAB92-891D-4C00-B6A4-89622DD79CA7}"/>
            </a:ext>
          </a:extLst>
        </xdr:cNvPr>
        <xdr:cNvPicPr>
          <a:picLocks noChangeAspect="1"/>
        </xdr:cNvPicPr>
      </xdr:nvPicPr>
      <xdr:blipFill>
        <a:blip xmlns:r="http://schemas.openxmlformats.org/officeDocument/2006/relationships" r:embed="rId1"/>
        <a:stretch/>
      </xdr:blipFill>
      <xdr:spPr bwMode="auto">
        <a:xfrm>
          <a:off x="141112" y="70557"/>
          <a:ext cx="500910" cy="461818"/>
        </a:xfrm>
        <a:prstGeom prst="rect">
          <a:avLst/>
        </a:prstGeom>
        <a:noFill/>
      </xdr:spPr>
    </xdr:pic>
    <xdr:clientData/>
  </xdr:twoCellAnchor>
  <xdr:oneCellAnchor>
    <xdr:from>
      <xdr:col>5</xdr:col>
      <xdr:colOff>88900</xdr:colOff>
      <xdr:row>120</xdr:row>
      <xdr:rowOff>113467</xdr:rowOff>
    </xdr:from>
    <xdr:ext cx="799715" cy="752442"/>
    <xdr:pic>
      <xdr:nvPicPr>
        <xdr:cNvPr id="3" name="Picture 2">
          <a:extLst>
            <a:ext uri="{FF2B5EF4-FFF2-40B4-BE49-F238E27FC236}">
              <a16:creationId xmlns:a16="http://schemas.microsoft.com/office/drawing/2014/main" id="{C214172C-1A4D-4E14-A4FF-1E8AF1C27C6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12050" y="58381067"/>
          <a:ext cx="799715" cy="752442"/>
        </a:xfrm>
        <a:prstGeom prst="rect">
          <a:avLst/>
        </a:prstGeom>
        <a:noFill/>
        <a:ln>
          <a:noFill/>
        </a:ln>
      </xdr:spPr>
    </xdr:pic>
    <xdr:clientData/>
  </xdr:oneCellAnchor>
</xdr:wsDr>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DF89D-7A5A-463C-9411-CBB10EDAF11A}">
  <dimension ref="A1:F128"/>
  <sheetViews>
    <sheetView tabSelected="1" view="pageBreakPreview" topLeftCell="A115" zoomScaleSheetLayoutView="100" workbookViewId="0">
      <selection activeCell="F124" sqref="F124"/>
    </sheetView>
  </sheetViews>
  <sheetFormatPr defaultColWidth="10.90625" defaultRowHeight="14.5" x14ac:dyDescent="0.35"/>
  <cols>
    <col min="1" max="1" width="7.81640625" customWidth="1"/>
    <col min="2" max="2" width="65" customWidth="1"/>
    <col min="3" max="3" width="11.08984375" customWidth="1"/>
    <col min="4" max="4" width="11.54296875" customWidth="1"/>
    <col min="5" max="5" width="10.81640625" customWidth="1"/>
    <col min="6" max="6" width="14.453125" customWidth="1"/>
    <col min="7" max="7" width="0.453125" customWidth="1"/>
    <col min="8" max="257" width="8.81640625" customWidth="1"/>
  </cols>
  <sheetData>
    <row r="1" spans="1:6" ht="47" customHeight="1" x14ac:dyDescent="0.35">
      <c r="A1" s="149" t="s">
        <v>130</v>
      </c>
      <c r="B1" s="150"/>
      <c r="C1" s="150"/>
      <c r="D1" s="150"/>
      <c r="E1" s="150"/>
      <c r="F1" s="151"/>
    </row>
    <row r="2" spans="1:6" ht="31" x14ac:dyDescent="0.35">
      <c r="A2" s="81" t="s">
        <v>90</v>
      </c>
      <c r="B2" s="82" t="s">
        <v>0</v>
      </c>
      <c r="C2" s="81" t="s">
        <v>1</v>
      </c>
      <c r="D2" s="81" t="s">
        <v>2</v>
      </c>
      <c r="E2" s="81" t="s">
        <v>3</v>
      </c>
      <c r="F2" s="81" t="s">
        <v>4</v>
      </c>
    </row>
    <row r="3" spans="1:6" ht="15.5" x14ac:dyDescent="0.35">
      <c r="A3" s="1" t="s">
        <v>5</v>
      </c>
      <c r="B3" s="152" t="s">
        <v>91</v>
      </c>
      <c r="C3" s="153"/>
      <c r="D3" s="153"/>
      <c r="E3" s="153"/>
      <c r="F3" s="2"/>
    </row>
    <row r="4" spans="1:6" ht="15.5" x14ac:dyDescent="0.35">
      <c r="A4" s="3">
        <v>1</v>
      </c>
      <c r="B4" s="154" t="s">
        <v>92</v>
      </c>
      <c r="C4" s="154"/>
      <c r="D4" s="154"/>
      <c r="E4" s="154"/>
      <c r="F4" s="4" t="s">
        <v>6</v>
      </c>
    </row>
    <row r="5" spans="1:6" ht="46.5" x14ac:dyDescent="0.35">
      <c r="A5" s="4">
        <v>1.1000000000000001</v>
      </c>
      <c r="B5" s="5" t="s">
        <v>125</v>
      </c>
      <c r="C5" s="4" t="s">
        <v>7</v>
      </c>
      <c r="D5" s="4">
        <v>1</v>
      </c>
      <c r="E5" s="4"/>
      <c r="F5" s="6"/>
    </row>
    <row r="6" spans="1:6" ht="15.5" x14ac:dyDescent="0.35">
      <c r="A6" s="3">
        <v>2</v>
      </c>
      <c r="B6" s="154" t="s">
        <v>93</v>
      </c>
      <c r="C6" s="154"/>
      <c r="D6" s="154"/>
      <c r="E6" s="154"/>
      <c r="F6" s="6">
        <f t="shared" ref="F6:F7" si="0">D6*E6</f>
        <v>0</v>
      </c>
    </row>
    <row r="7" spans="1:6" ht="87" x14ac:dyDescent="0.35">
      <c r="A7" s="4"/>
      <c r="B7" s="7" t="s">
        <v>94</v>
      </c>
      <c r="C7" s="4"/>
      <c r="D7" s="4"/>
      <c r="E7" s="4"/>
      <c r="F7" s="6">
        <f t="shared" si="0"/>
        <v>0</v>
      </c>
    </row>
    <row r="8" spans="1:6" ht="46.5" x14ac:dyDescent="0.35">
      <c r="A8" s="4">
        <v>2.1</v>
      </c>
      <c r="B8" s="5" t="s">
        <v>8</v>
      </c>
      <c r="C8" s="4" t="s">
        <v>9</v>
      </c>
      <c r="D8" s="4">
        <v>1</v>
      </c>
      <c r="E8" s="4"/>
      <c r="F8" s="6"/>
    </row>
    <row r="9" spans="1:6" ht="31" x14ac:dyDescent="0.35">
      <c r="A9" s="4">
        <v>2.2999999999999998</v>
      </c>
      <c r="B9" s="5" t="s">
        <v>95</v>
      </c>
      <c r="C9" s="4" t="s">
        <v>1</v>
      </c>
      <c r="D9" s="4">
        <v>10</v>
      </c>
      <c r="E9" s="4"/>
      <c r="F9" s="6"/>
    </row>
    <row r="10" spans="1:6" ht="15.5" x14ac:dyDescent="0.35">
      <c r="A10" s="4">
        <v>2.4</v>
      </c>
      <c r="B10" s="16" t="s">
        <v>10</v>
      </c>
      <c r="C10" s="4" t="s">
        <v>11</v>
      </c>
      <c r="D10" s="4">
        <v>25</v>
      </c>
      <c r="E10" s="4"/>
      <c r="F10" s="6"/>
    </row>
    <row r="11" spans="1:6" ht="15.5" x14ac:dyDescent="0.35">
      <c r="A11" s="4">
        <v>2.5</v>
      </c>
      <c r="B11" s="16" t="s">
        <v>12</v>
      </c>
      <c r="C11" s="4" t="s">
        <v>1</v>
      </c>
      <c r="D11" s="4">
        <v>1</v>
      </c>
      <c r="E11" s="4"/>
      <c r="F11" s="6"/>
    </row>
    <row r="12" spans="1:6" ht="31" x14ac:dyDescent="0.35">
      <c r="A12" s="4">
        <v>2.6</v>
      </c>
      <c r="B12" s="5" t="s">
        <v>13</v>
      </c>
      <c r="C12" s="4" t="s">
        <v>14</v>
      </c>
      <c r="D12" s="4">
        <v>1</v>
      </c>
      <c r="E12" s="4"/>
      <c r="F12" s="6"/>
    </row>
    <row r="13" spans="1:6" ht="46.5" x14ac:dyDescent="0.35">
      <c r="A13" s="4">
        <v>2.7</v>
      </c>
      <c r="B13" s="5" t="s">
        <v>15</v>
      </c>
      <c r="C13" s="4" t="s">
        <v>14</v>
      </c>
      <c r="D13" s="4">
        <v>1</v>
      </c>
      <c r="E13" s="4"/>
      <c r="F13" s="6"/>
    </row>
    <row r="14" spans="1:6" ht="46.5" x14ac:dyDescent="0.35">
      <c r="A14" s="4">
        <v>2.8</v>
      </c>
      <c r="B14" s="5" t="s">
        <v>98</v>
      </c>
      <c r="C14" s="4" t="s">
        <v>14</v>
      </c>
      <c r="D14" s="4">
        <v>1</v>
      </c>
      <c r="E14" s="4"/>
      <c r="F14" s="6"/>
    </row>
    <row r="15" spans="1:6" ht="31" x14ac:dyDescent="0.35">
      <c r="A15" s="4">
        <v>2.9</v>
      </c>
      <c r="B15" s="8" t="s">
        <v>99</v>
      </c>
      <c r="C15" s="4" t="s">
        <v>14</v>
      </c>
      <c r="D15" s="4">
        <v>1</v>
      </c>
      <c r="E15" s="4"/>
      <c r="F15" s="6"/>
    </row>
    <row r="16" spans="1:6" ht="18" x14ac:dyDescent="0.35">
      <c r="A16" s="9"/>
      <c r="B16" s="155" t="s">
        <v>16</v>
      </c>
      <c r="C16" s="156"/>
      <c r="D16" s="156"/>
      <c r="E16" s="157"/>
      <c r="F16" s="10">
        <f>SUM(F5:F15)</f>
        <v>0</v>
      </c>
    </row>
    <row r="17" spans="1:6" x14ac:dyDescent="0.35">
      <c r="A17" s="11"/>
      <c r="B17" s="11"/>
      <c r="C17" s="11"/>
      <c r="D17" s="11"/>
      <c r="E17" s="12"/>
      <c r="F17" s="12"/>
    </row>
    <row r="18" spans="1:6" ht="31" x14ac:dyDescent="0.35">
      <c r="A18" s="81" t="s">
        <v>90</v>
      </c>
      <c r="B18" s="82" t="s">
        <v>0</v>
      </c>
      <c r="C18" s="81" t="s">
        <v>1</v>
      </c>
      <c r="D18" s="81" t="s">
        <v>2</v>
      </c>
      <c r="E18" s="81" t="s">
        <v>3</v>
      </c>
      <c r="F18" s="81" t="s">
        <v>4</v>
      </c>
    </row>
    <row r="19" spans="1:6" ht="15.5" x14ac:dyDescent="0.35">
      <c r="A19" s="14" t="s">
        <v>17</v>
      </c>
      <c r="B19" s="158" t="s">
        <v>96</v>
      </c>
      <c r="C19" s="159"/>
      <c r="D19" s="159"/>
      <c r="E19" s="159"/>
      <c r="F19" s="160"/>
    </row>
    <row r="20" spans="1:6" ht="15.5" x14ac:dyDescent="0.35">
      <c r="A20" s="3">
        <v>3</v>
      </c>
      <c r="B20" s="161" t="s">
        <v>97</v>
      </c>
      <c r="C20" s="162"/>
      <c r="D20" s="162"/>
      <c r="E20" s="163"/>
      <c r="F20" s="15"/>
    </row>
    <row r="21" spans="1:6" ht="62" x14ac:dyDescent="0.35">
      <c r="A21" s="4">
        <v>3.1</v>
      </c>
      <c r="B21" s="5" t="s">
        <v>18</v>
      </c>
      <c r="C21" s="4" t="s">
        <v>7</v>
      </c>
      <c r="D21" s="4">
        <v>1</v>
      </c>
      <c r="E21" s="4"/>
      <c r="F21" s="6"/>
    </row>
    <row r="22" spans="1:6" ht="124" x14ac:dyDescent="0.35">
      <c r="A22" s="4">
        <f>A21+0.1</f>
        <v>3.2</v>
      </c>
      <c r="B22" s="5" t="s">
        <v>132</v>
      </c>
      <c r="C22" s="4" t="s">
        <v>14</v>
      </c>
      <c r="D22" s="4">
        <v>1</v>
      </c>
      <c r="E22" s="4"/>
      <c r="F22" s="6"/>
    </row>
    <row r="23" spans="1:6" ht="93" x14ac:dyDescent="0.35">
      <c r="A23" s="4">
        <f t="shared" ref="A23:A28" si="1">A22+0.1</f>
        <v>3.3000000000000003</v>
      </c>
      <c r="B23" s="17" t="s">
        <v>100</v>
      </c>
      <c r="C23" s="18" t="s">
        <v>19</v>
      </c>
      <c r="D23" s="19">
        <v>1</v>
      </c>
      <c r="E23" s="20"/>
      <c r="F23" s="21"/>
    </row>
    <row r="24" spans="1:6" ht="62" x14ac:dyDescent="0.35">
      <c r="A24" s="4">
        <f t="shared" si="1"/>
        <v>3.4000000000000004</v>
      </c>
      <c r="B24" s="17" t="s">
        <v>20</v>
      </c>
      <c r="C24" s="18" t="s">
        <v>14</v>
      </c>
      <c r="D24" s="19">
        <v>1</v>
      </c>
      <c r="E24" s="22"/>
      <c r="F24" s="21"/>
    </row>
    <row r="25" spans="1:6" ht="62" x14ac:dyDescent="0.35">
      <c r="A25" s="4">
        <f t="shared" si="1"/>
        <v>3.5000000000000004</v>
      </c>
      <c r="B25" s="17" t="s">
        <v>124</v>
      </c>
      <c r="C25" s="18" t="s">
        <v>19</v>
      </c>
      <c r="D25" s="19">
        <v>3</v>
      </c>
      <c r="E25" s="22"/>
      <c r="F25" s="21"/>
    </row>
    <row r="26" spans="1:6" ht="77.5" x14ac:dyDescent="0.35">
      <c r="A26" s="4">
        <f t="shared" si="1"/>
        <v>3.6000000000000005</v>
      </c>
      <c r="B26" s="17" t="s">
        <v>21</v>
      </c>
      <c r="C26" s="18" t="s">
        <v>22</v>
      </c>
      <c r="D26" s="19">
        <v>35</v>
      </c>
      <c r="E26" s="22"/>
      <c r="F26" s="21"/>
    </row>
    <row r="27" spans="1:6" ht="124" x14ac:dyDescent="0.35">
      <c r="A27" s="4">
        <f t="shared" si="1"/>
        <v>3.7000000000000006</v>
      </c>
      <c r="B27" s="23" t="s">
        <v>107</v>
      </c>
      <c r="C27" s="24" t="s">
        <v>23</v>
      </c>
      <c r="D27" s="25">
        <v>3.2</v>
      </c>
      <c r="E27" s="26"/>
      <c r="F27" s="21"/>
    </row>
    <row r="28" spans="1:6" ht="46.5" x14ac:dyDescent="0.35">
      <c r="A28" s="4">
        <f t="shared" si="1"/>
        <v>3.8000000000000007</v>
      </c>
      <c r="B28" s="17" t="s">
        <v>24</v>
      </c>
      <c r="C28" s="24" t="s">
        <v>23</v>
      </c>
      <c r="D28" s="25">
        <f>(0.45*1.51)/2*2.93999999999999</f>
        <v>0.99886499999999667</v>
      </c>
      <c r="E28" s="26"/>
      <c r="F28" s="21"/>
    </row>
    <row r="29" spans="1:6" ht="15.5" x14ac:dyDescent="0.35">
      <c r="A29" s="3">
        <v>4</v>
      </c>
      <c r="B29" s="27" t="s">
        <v>25</v>
      </c>
      <c r="C29" s="27"/>
      <c r="D29" s="28"/>
      <c r="E29" s="6"/>
      <c r="F29" s="21"/>
    </row>
    <row r="30" spans="1:6" ht="31" x14ac:dyDescent="0.35">
      <c r="A30" s="4">
        <v>4.0999999999999996</v>
      </c>
      <c r="B30" s="27" t="s">
        <v>26</v>
      </c>
      <c r="C30" s="18" t="s">
        <v>22</v>
      </c>
      <c r="D30" s="28">
        <v>50</v>
      </c>
      <c r="E30" s="6"/>
      <c r="F30" s="21"/>
    </row>
    <row r="31" spans="1:6" ht="93" x14ac:dyDescent="0.35">
      <c r="A31" s="4">
        <f>A30+0.1</f>
        <v>4.1999999999999993</v>
      </c>
      <c r="B31" s="17" t="s">
        <v>27</v>
      </c>
      <c r="C31" s="18" t="s">
        <v>22</v>
      </c>
      <c r="D31" s="4">
        <v>50</v>
      </c>
      <c r="E31" s="6"/>
      <c r="F31" s="21"/>
    </row>
    <row r="32" spans="1:6" ht="77.5" x14ac:dyDescent="0.35">
      <c r="A32" s="4">
        <f t="shared" ref="A32:A33" si="2">A31+0.1</f>
        <v>4.2999999999999989</v>
      </c>
      <c r="B32" s="17" t="s">
        <v>101</v>
      </c>
      <c r="C32" s="18" t="s">
        <v>22</v>
      </c>
      <c r="D32" s="4">
        <v>44.16</v>
      </c>
      <c r="E32" s="6"/>
      <c r="F32" s="21"/>
    </row>
    <row r="33" spans="1:6" ht="15.5" x14ac:dyDescent="0.35">
      <c r="A33" s="4">
        <f t="shared" si="2"/>
        <v>4.3999999999999986</v>
      </c>
      <c r="B33" s="17" t="s">
        <v>28</v>
      </c>
      <c r="C33" s="29" t="s">
        <v>29</v>
      </c>
      <c r="D33" s="4">
        <v>12</v>
      </c>
      <c r="E33" s="6"/>
      <c r="F33" s="21"/>
    </row>
    <row r="34" spans="1:6" ht="15.5" x14ac:dyDescent="0.35">
      <c r="A34" s="3">
        <v>5</v>
      </c>
      <c r="B34" s="30" t="s">
        <v>30</v>
      </c>
      <c r="C34" s="30"/>
      <c r="D34" s="31"/>
      <c r="E34" s="6"/>
      <c r="F34" s="21"/>
    </row>
    <row r="35" spans="1:6" ht="93" x14ac:dyDescent="0.35">
      <c r="A35" s="4">
        <v>5.0999999999999996</v>
      </c>
      <c r="B35" s="27" t="s">
        <v>31</v>
      </c>
      <c r="C35" s="18" t="s">
        <v>14</v>
      </c>
      <c r="D35" s="28">
        <v>1</v>
      </c>
      <c r="E35" s="6"/>
      <c r="F35" s="21"/>
    </row>
    <row r="36" spans="1:6" ht="15.5" x14ac:dyDescent="0.35">
      <c r="A36" s="3">
        <v>6</v>
      </c>
      <c r="B36" s="30" t="s">
        <v>32</v>
      </c>
      <c r="C36" s="30"/>
      <c r="D36" s="31"/>
      <c r="E36" s="6"/>
      <c r="F36" s="21"/>
    </row>
    <row r="37" spans="1:6" ht="77.5" x14ac:dyDescent="0.35">
      <c r="A37" s="4">
        <v>6.1</v>
      </c>
      <c r="B37" s="17" t="s">
        <v>33</v>
      </c>
      <c r="C37" s="18" t="s">
        <v>14</v>
      </c>
      <c r="D37" s="32">
        <v>1</v>
      </c>
      <c r="E37" s="6"/>
      <c r="F37" s="21"/>
    </row>
    <row r="38" spans="1:6" ht="15.5" x14ac:dyDescent="0.35">
      <c r="A38" s="33"/>
      <c r="B38" s="164" t="s">
        <v>34</v>
      </c>
      <c r="C38" s="165"/>
      <c r="D38" s="165"/>
      <c r="E38" s="166"/>
      <c r="F38" s="34">
        <f>SUM(F21:F37)</f>
        <v>0</v>
      </c>
    </row>
    <row r="39" spans="1:6" x14ac:dyDescent="0.35">
      <c r="E39" s="13"/>
      <c r="F39" s="13"/>
    </row>
    <row r="40" spans="1:6" ht="31" x14ac:dyDescent="0.35">
      <c r="A40" s="81" t="s">
        <v>90</v>
      </c>
      <c r="B40" s="82" t="s">
        <v>0</v>
      </c>
      <c r="C40" s="81" t="s">
        <v>1</v>
      </c>
      <c r="D40" s="81" t="s">
        <v>2</v>
      </c>
      <c r="E40" s="81" t="s">
        <v>3</v>
      </c>
      <c r="F40" s="81" t="s">
        <v>4</v>
      </c>
    </row>
    <row r="41" spans="1:6" ht="15.5" x14ac:dyDescent="0.35">
      <c r="A41" s="35" t="s">
        <v>122</v>
      </c>
      <c r="B41" s="158" t="s">
        <v>102</v>
      </c>
      <c r="C41" s="159"/>
      <c r="D41" s="159"/>
      <c r="E41" s="160"/>
      <c r="F41" s="36"/>
    </row>
    <row r="42" spans="1:6" ht="15.5" x14ac:dyDescent="0.35">
      <c r="A42" s="3">
        <v>7</v>
      </c>
      <c r="B42" s="167" t="s">
        <v>36</v>
      </c>
      <c r="C42" s="168"/>
      <c r="D42" s="168"/>
      <c r="E42" s="169"/>
      <c r="F42" s="37"/>
    </row>
    <row r="43" spans="1:6" ht="46.5" x14ac:dyDescent="0.35">
      <c r="A43" s="4">
        <v>7.1</v>
      </c>
      <c r="B43" s="38" t="s">
        <v>37</v>
      </c>
      <c r="C43" s="39" t="s">
        <v>22</v>
      </c>
      <c r="D43" s="18">
        <v>38.200000000000003</v>
      </c>
      <c r="E43" s="18"/>
      <c r="F43" s="40"/>
    </row>
    <row r="44" spans="1:6" ht="46.5" x14ac:dyDescent="0.35">
      <c r="A44" s="4">
        <f>A43+0.1</f>
        <v>7.1999999999999993</v>
      </c>
      <c r="B44" s="41" t="s">
        <v>38</v>
      </c>
      <c r="C44" s="24" t="s">
        <v>23</v>
      </c>
      <c r="D44" s="25">
        <v>49.5</v>
      </c>
      <c r="E44" s="25"/>
      <c r="F44" s="40"/>
    </row>
    <row r="45" spans="1:6" ht="77.5" x14ac:dyDescent="0.35">
      <c r="A45" s="4">
        <f>A44+0.1</f>
        <v>7.2999999999999989</v>
      </c>
      <c r="B45" s="38" t="s">
        <v>126</v>
      </c>
      <c r="C45" s="39" t="s">
        <v>14</v>
      </c>
      <c r="D45" s="25">
        <v>1</v>
      </c>
      <c r="E45" s="25"/>
      <c r="F45" s="40"/>
    </row>
    <row r="46" spans="1:6" ht="15.5" x14ac:dyDescent="0.35">
      <c r="A46" s="33"/>
      <c r="B46" s="164" t="s">
        <v>39</v>
      </c>
      <c r="C46" s="165"/>
      <c r="D46" s="165"/>
      <c r="E46" s="166"/>
      <c r="F46" s="42">
        <f>SUM(F43:F45)</f>
        <v>0</v>
      </c>
    </row>
    <row r="47" spans="1:6" x14ac:dyDescent="0.35">
      <c r="A47" s="11"/>
      <c r="B47" s="11"/>
      <c r="C47" s="11"/>
      <c r="D47" s="11"/>
      <c r="E47" s="12"/>
      <c r="F47" s="12"/>
    </row>
    <row r="48" spans="1:6" ht="36" x14ac:dyDescent="0.35">
      <c r="A48" s="112" t="s">
        <v>90</v>
      </c>
      <c r="B48" s="113" t="s">
        <v>0</v>
      </c>
      <c r="C48" s="112" t="s">
        <v>1</v>
      </c>
      <c r="D48" s="112" t="s">
        <v>2</v>
      </c>
      <c r="E48" s="112" t="s">
        <v>3</v>
      </c>
      <c r="F48" s="112" t="s">
        <v>4</v>
      </c>
    </row>
    <row r="49" spans="1:6" s="83" customFormat="1" ht="18" x14ac:dyDescent="0.3">
      <c r="A49" s="114" t="s">
        <v>35</v>
      </c>
      <c r="B49" s="146" t="s">
        <v>103</v>
      </c>
      <c r="C49" s="147"/>
      <c r="D49" s="147"/>
      <c r="E49" s="148"/>
      <c r="F49" s="115"/>
    </row>
    <row r="50" spans="1:6" s="83" customFormat="1" ht="18" x14ac:dyDescent="0.3">
      <c r="A50" s="116">
        <v>8</v>
      </c>
      <c r="B50" s="171" t="s">
        <v>104</v>
      </c>
      <c r="C50" s="172"/>
      <c r="D50" s="172"/>
      <c r="E50" s="173"/>
      <c r="F50" s="117"/>
    </row>
    <row r="51" spans="1:6" s="83" customFormat="1" ht="54" x14ac:dyDescent="0.3">
      <c r="A51" s="118">
        <v>8.1</v>
      </c>
      <c r="B51" s="119" t="s">
        <v>108</v>
      </c>
      <c r="C51" s="120" t="s">
        <v>22</v>
      </c>
      <c r="D51" s="121">
        <v>30</v>
      </c>
      <c r="E51" s="117"/>
      <c r="F51" s="117">
        <f t="shared" ref="F51:F58" si="3">D51*E51</f>
        <v>0</v>
      </c>
    </row>
    <row r="52" spans="1:6" s="83" customFormat="1" ht="36" x14ac:dyDescent="0.3">
      <c r="A52" s="118">
        <f>A51+0.1</f>
        <v>8.1999999999999993</v>
      </c>
      <c r="B52" s="119" t="s">
        <v>105</v>
      </c>
      <c r="C52" s="122" t="s">
        <v>23</v>
      </c>
      <c r="D52" s="121">
        <v>3.1680000000000001</v>
      </c>
      <c r="E52" s="117"/>
      <c r="F52" s="117">
        <f t="shared" si="3"/>
        <v>0</v>
      </c>
    </row>
    <row r="53" spans="1:6" s="83" customFormat="1" ht="72" x14ac:dyDescent="0.3">
      <c r="A53" s="118">
        <f t="shared" ref="A53:A58" si="4">A52+0.1</f>
        <v>8.2999999999999989</v>
      </c>
      <c r="B53" s="123" t="s">
        <v>134</v>
      </c>
      <c r="C53" s="124" t="s">
        <v>23</v>
      </c>
      <c r="D53" s="125">
        <v>0.27</v>
      </c>
      <c r="E53" s="126"/>
      <c r="F53" s="117">
        <f t="shared" si="3"/>
        <v>0</v>
      </c>
    </row>
    <row r="54" spans="1:6" s="83" customFormat="1" ht="18" x14ac:dyDescent="0.3">
      <c r="A54" s="118">
        <f t="shared" si="4"/>
        <v>8.3999999999999986</v>
      </c>
      <c r="B54" s="123" t="s">
        <v>41</v>
      </c>
      <c r="C54" s="124" t="s">
        <v>23</v>
      </c>
      <c r="D54" s="127">
        <v>3.17</v>
      </c>
      <c r="E54" s="128"/>
      <c r="F54" s="117">
        <f t="shared" si="3"/>
        <v>0</v>
      </c>
    </row>
    <row r="55" spans="1:6" s="83" customFormat="1" ht="36" x14ac:dyDescent="0.3">
      <c r="A55" s="118">
        <f t="shared" si="4"/>
        <v>8.4999999999999982</v>
      </c>
      <c r="B55" s="129" t="s">
        <v>42</v>
      </c>
      <c r="C55" s="124" t="s">
        <v>23</v>
      </c>
      <c r="D55" s="127">
        <v>1.58</v>
      </c>
      <c r="E55" s="128"/>
      <c r="F55" s="117">
        <f t="shared" si="3"/>
        <v>0</v>
      </c>
    </row>
    <row r="56" spans="1:6" s="83" customFormat="1" ht="36" x14ac:dyDescent="0.3">
      <c r="A56" s="118">
        <f t="shared" si="4"/>
        <v>8.5999999999999979</v>
      </c>
      <c r="B56" s="129" t="s">
        <v>43</v>
      </c>
      <c r="C56" s="130" t="s">
        <v>23</v>
      </c>
      <c r="D56" s="127">
        <f>0.1*4.79999999999999*3.29999999999999</f>
        <v>1.5839999999999921</v>
      </c>
      <c r="E56" s="131"/>
      <c r="F56" s="117">
        <f t="shared" si="3"/>
        <v>0</v>
      </c>
    </row>
    <row r="57" spans="1:6" s="83" customFormat="1" ht="54" x14ac:dyDescent="0.3">
      <c r="A57" s="118">
        <f t="shared" si="4"/>
        <v>8.6999999999999975</v>
      </c>
      <c r="B57" s="123" t="s">
        <v>115</v>
      </c>
      <c r="C57" s="124" t="s">
        <v>7</v>
      </c>
      <c r="D57" s="125">
        <v>10</v>
      </c>
      <c r="E57" s="126"/>
      <c r="F57" s="117">
        <f t="shared" si="3"/>
        <v>0</v>
      </c>
    </row>
    <row r="58" spans="1:6" s="83" customFormat="1" ht="36" x14ac:dyDescent="0.3">
      <c r="A58" s="118">
        <f t="shared" si="4"/>
        <v>8.7999999999999972</v>
      </c>
      <c r="B58" s="132" t="s">
        <v>106</v>
      </c>
      <c r="C58" s="124" t="s">
        <v>23</v>
      </c>
      <c r="D58" s="125">
        <v>0.27</v>
      </c>
      <c r="E58" s="133"/>
      <c r="F58" s="117">
        <f t="shared" si="3"/>
        <v>0</v>
      </c>
    </row>
    <row r="59" spans="1:6" s="83" customFormat="1" ht="18" x14ac:dyDescent="0.3">
      <c r="A59" s="134"/>
      <c r="B59" s="174" t="s">
        <v>44</v>
      </c>
      <c r="C59" s="174"/>
      <c r="D59" s="174"/>
      <c r="E59" s="174"/>
      <c r="F59" s="135">
        <f>SUM(F51:F58)</f>
        <v>0</v>
      </c>
    </row>
    <row r="60" spans="1:6" s="83" customFormat="1" ht="18" x14ac:dyDescent="0.3">
      <c r="A60" s="116">
        <v>9</v>
      </c>
      <c r="B60" s="175" t="s">
        <v>45</v>
      </c>
      <c r="C60" s="176"/>
      <c r="D60" s="176"/>
      <c r="E60" s="177"/>
      <c r="F60" s="117"/>
    </row>
    <row r="61" spans="1:6" s="83" customFormat="1" ht="144" x14ac:dyDescent="0.3">
      <c r="A61" s="118">
        <v>9.1</v>
      </c>
      <c r="B61" s="136" t="s">
        <v>109</v>
      </c>
      <c r="C61" s="121" t="s">
        <v>22</v>
      </c>
      <c r="D61" s="137">
        <v>3.7</v>
      </c>
      <c r="E61" s="138"/>
      <c r="F61" s="117"/>
    </row>
    <row r="62" spans="1:6" s="83" customFormat="1" ht="36" x14ac:dyDescent="0.3">
      <c r="A62" s="118">
        <f>A61+0.1</f>
        <v>9.1999999999999993</v>
      </c>
      <c r="B62" s="123" t="s">
        <v>110</v>
      </c>
      <c r="C62" s="124" t="s">
        <v>23</v>
      </c>
      <c r="D62" s="127">
        <v>1.08</v>
      </c>
      <c r="E62" s="128"/>
      <c r="F62" s="117"/>
    </row>
    <row r="63" spans="1:6" s="83" customFormat="1" ht="54" x14ac:dyDescent="0.3">
      <c r="A63" s="118">
        <f t="shared" ref="A63:A64" si="5">A62+0.1</f>
        <v>9.2999999999999989</v>
      </c>
      <c r="B63" s="136" t="s">
        <v>46</v>
      </c>
      <c r="C63" s="121" t="s">
        <v>23</v>
      </c>
      <c r="D63" s="137">
        <v>0.36</v>
      </c>
      <c r="E63" s="138"/>
      <c r="F63" s="117"/>
    </row>
    <row r="64" spans="1:6" s="83" customFormat="1" ht="144" x14ac:dyDescent="0.3">
      <c r="A64" s="118">
        <f t="shared" si="5"/>
        <v>9.3999999999999986</v>
      </c>
      <c r="B64" s="136" t="s">
        <v>116</v>
      </c>
      <c r="C64" s="121" t="s">
        <v>22</v>
      </c>
      <c r="D64" s="137">
        <v>1.62</v>
      </c>
      <c r="E64" s="138"/>
      <c r="F64" s="117"/>
    </row>
    <row r="65" spans="1:6" s="83" customFormat="1" ht="18" x14ac:dyDescent="0.3">
      <c r="A65" s="134"/>
      <c r="B65" s="178" t="s">
        <v>47</v>
      </c>
      <c r="C65" s="179"/>
      <c r="D65" s="179"/>
      <c r="E65" s="180"/>
      <c r="F65" s="135">
        <f>SUM(F61:F64)</f>
        <v>0</v>
      </c>
    </row>
    <row r="66" spans="1:6" s="83" customFormat="1" ht="18" x14ac:dyDescent="0.3">
      <c r="A66" s="116">
        <v>10</v>
      </c>
      <c r="B66" s="175" t="s">
        <v>48</v>
      </c>
      <c r="C66" s="176"/>
      <c r="D66" s="176"/>
      <c r="E66" s="177"/>
      <c r="F66" s="117"/>
    </row>
    <row r="67" spans="1:6" s="83" customFormat="1" ht="54" x14ac:dyDescent="0.3">
      <c r="A67" s="118">
        <v>10.1</v>
      </c>
      <c r="B67" s="139" t="s">
        <v>49</v>
      </c>
      <c r="C67" s="140" t="s">
        <v>22</v>
      </c>
      <c r="D67" s="141">
        <v>6.54</v>
      </c>
      <c r="E67" s="121"/>
      <c r="F67" s="117"/>
    </row>
    <row r="68" spans="1:6" s="83" customFormat="1" ht="36" x14ac:dyDescent="0.3">
      <c r="A68" s="118">
        <f>A67+0.1</f>
        <v>10.199999999999999</v>
      </c>
      <c r="B68" s="139" t="s">
        <v>50</v>
      </c>
      <c r="C68" s="140" t="s">
        <v>22</v>
      </c>
      <c r="D68" s="141">
        <v>6.54</v>
      </c>
      <c r="E68" s="121"/>
      <c r="F68" s="117"/>
    </row>
    <row r="69" spans="1:6" s="107" customFormat="1" ht="18" x14ac:dyDescent="0.35">
      <c r="A69" s="134"/>
      <c r="B69" s="178" t="s">
        <v>51</v>
      </c>
      <c r="C69" s="179"/>
      <c r="D69" s="179"/>
      <c r="E69" s="180"/>
      <c r="F69" s="135">
        <f>SUM(F67:F68)</f>
        <v>0</v>
      </c>
    </row>
    <row r="70" spans="1:6" s="83" customFormat="1" ht="18" x14ac:dyDescent="0.3">
      <c r="A70" s="116">
        <v>11</v>
      </c>
      <c r="B70" s="181" t="s">
        <v>52</v>
      </c>
      <c r="C70" s="181"/>
      <c r="D70" s="181"/>
      <c r="E70" s="181"/>
      <c r="F70" s="117"/>
    </row>
    <row r="71" spans="1:6" s="83" customFormat="1" ht="72" x14ac:dyDescent="0.3">
      <c r="A71" s="118">
        <v>11.1</v>
      </c>
      <c r="B71" s="123" t="s">
        <v>117</v>
      </c>
      <c r="C71" s="142" t="s">
        <v>22</v>
      </c>
      <c r="D71" s="125">
        <v>15.84</v>
      </c>
      <c r="E71" s="143"/>
      <c r="F71" s="117"/>
    </row>
    <row r="72" spans="1:6" s="83" customFormat="1" ht="72" x14ac:dyDescent="0.3">
      <c r="A72" s="118">
        <f>A71+0.1</f>
        <v>11.2</v>
      </c>
      <c r="B72" s="123" t="s">
        <v>118</v>
      </c>
      <c r="C72" s="142" t="s">
        <v>22</v>
      </c>
      <c r="D72" s="125">
        <v>15.84</v>
      </c>
      <c r="E72" s="133"/>
      <c r="F72" s="117"/>
    </row>
    <row r="73" spans="1:6" s="83" customFormat="1" ht="54" x14ac:dyDescent="0.3">
      <c r="A73" s="118">
        <f>A72+0.1</f>
        <v>11.299999999999999</v>
      </c>
      <c r="B73" s="123" t="s">
        <v>119</v>
      </c>
      <c r="C73" s="142" t="s">
        <v>14</v>
      </c>
      <c r="D73" s="125">
        <v>1</v>
      </c>
      <c r="E73" s="133"/>
      <c r="F73" s="117"/>
    </row>
    <row r="74" spans="1:6" s="83" customFormat="1" ht="18" x14ac:dyDescent="0.3">
      <c r="A74" s="134"/>
      <c r="B74" s="174" t="s">
        <v>53</v>
      </c>
      <c r="C74" s="174"/>
      <c r="D74" s="174"/>
      <c r="E74" s="174"/>
      <c r="F74" s="135">
        <f>SUM(F71:F73)</f>
        <v>0</v>
      </c>
    </row>
    <row r="75" spans="1:6" s="83" customFormat="1" ht="18" x14ac:dyDescent="0.3">
      <c r="A75" s="144"/>
      <c r="B75" s="182" t="s">
        <v>54</v>
      </c>
      <c r="C75" s="183"/>
      <c r="D75" s="183"/>
      <c r="E75" s="184"/>
      <c r="F75" s="145"/>
    </row>
    <row r="76" spans="1:6" s="83" customFormat="1" ht="14" x14ac:dyDescent="0.3"/>
    <row r="77" spans="1:6" s="83" customFormat="1" ht="31" x14ac:dyDescent="0.3">
      <c r="A77" s="81" t="s">
        <v>90</v>
      </c>
      <c r="B77" s="82" t="s">
        <v>0</v>
      </c>
      <c r="C77" s="81" t="s">
        <v>1</v>
      </c>
      <c r="D77" s="81" t="s">
        <v>2</v>
      </c>
      <c r="E77" s="81" t="s">
        <v>3</v>
      </c>
      <c r="F77" s="81" t="s">
        <v>4</v>
      </c>
    </row>
    <row r="78" spans="1:6" s="83" customFormat="1" ht="15.5" x14ac:dyDescent="0.3">
      <c r="A78" s="35" t="s">
        <v>123</v>
      </c>
      <c r="B78" s="158" t="s">
        <v>120</v>
      </c>
      <c r="C78" s="159"/>
      <c r="D78" s="159"/>
      <c r="E78" s="160"/>
      <c r="F78" s="36"/>
    </row>
    <row r="79" spans="1:6" s="83" customFormat="1" ht="15.5" x14ac:dyDescent="0.3">
      <c r="A79" s="3">
        <v>12</v>
      </c>
      <c r="B79" s="161" t="s">
        <v>40</v>
      </c>
      <c r="C79" s="162"/>
      <c r="D79" s="162"/>
      <c r="E79" s="163"/>
      <c r="F79" s="6"/>
    </row>
    <row r="80" spans="1:6" s="83" customFormat="1" ht="31" x14ac:dyDescent="0.3">
      <c r="A80" s="4">
        <v>12.1</v>
      </c>
      <c r="B80" s="105" t="s">
        <v>55</v>
      </c>
      <c r="C80" s="24" t="s">
        <v>56</v>
      </c>
      <c r="D80" s="28">
        <v>1</v>
      </c>
      <c r="E80" s="6"/>
      <c r="F80" s="6"/>
    </row>
    <row r="81" spans="1:6" s="83" customFormat="1" ht="31" x14ac:dyDescent="0.3">
      <c r="A81" s="4"/>
      <c r="B81" s="111" t="s">
        <v>129</v>
      </c>
      <c r="C81" s="84"/>
      <c r="D81" s="28"/>
      <c r="E81" s="6"/>
      <c r="F81" s="6"/>
    </row>
    <row r="82" spans="1:6" s="83" customFormat="1" ht="46.5" x14ac:dyDescent="0.3">
      <c r="A82" s="4">
        <v>12.2</v>
      </c>
      <c r="B82" s="85" t="s">
        <v>111</v>
      </c>
      <c r="C82" s="86" t="s">
        <v>23</v>
      </c>
      <c r="D82" s="87">
        <v>0.5</v>
      </c>
      <c r="E82" s="88"/>
      <c r="F82" s="6"/>
    </row>
    <row r="83" spans="1:6" s="83" customFormat="1" ht="31" x14ac:dyDescent="0.3">
      <c r="A83" s="4">
        <f>A82+0.1</f>
        <v>12.299999999999999</v>
      </c>
      <c r="B83" s="85" t="s">
        <v>112</v>
      </c>
      <c r="C83" s="86" t="s">
        <v>23</v>
      </c>
      <c r="D83" s="89">
        <v>4.4999999999999998E-2</v>
      </c>
      <c r="E83" s="90"/>
      <c r="F83" s="6"/>
    </row>
    <row r="84" spans="1:6" s="83" customFormat="1" ht="31" x14ac:dyDescent="0.3">
      <c r="A84" s="4">
        <f t="shared" ref="A84:A86" si="6">A83+0.1</f>
        <v>12.399999999999999</v>
      </c>
      <c r="B84" s="91" t="s">
        <v>57</v>
      </c>
      <c r="C84" s="86" t="s">
        <v>58</v>
      </c>
      <c r="D84" s="89">
        <v>25</v>
      </c>
      <c r="E84" s="90"/>
      <c r="F84" s="6"/>
    </row>
    <row r="85" spans="1:6" s="83" customFormat="1" ht="15.5" x14ac:dyDescent="0.3">
      <c r="A85" s="4">
        <f t="shared" si="6"/>
        <v>12.499999999999998</v>
      </c>
      <c r="B85" s="108" t="s">
        <v>113</v>
      </c>
      <c r="C85" s="39" t="s">
        <v>22</v>
      </c>
      <c r="D85" s="89">
        <v>0.45</v>
      </c>
      <c r="E85" s="98"/>
      <c r="F85" s="6"/>
    </row>
    <row r="86" spans="1:6" s="83" customFormat="1" ht="15.5" x14ac:dyDescent="0.3">
      <c r="A86" s="4">
        <f t="shared" si="6"/>
        <v>12.599999999999998</v>
      </c>
      <c r="B86" s="109" t="s">
        <v>114</v>
      </c>
      <c r="C86" s="86" t="s">
        <v>59</v>
      </c>
      <c r="D86" s="87">
        <v>2</v>
      </c>
      <c r="E86" s="88"/>
      <c r="F86" s="6"/>
    </row>
    <row r="87" spans="1:6" s="83" customFormat="1" ht="15.5" x14ac:dyDescent="0.3">
      <c r="A87" s="4"/>
      <c r="B87" s="110" t="s">
        <v>60</v>
      </c>
      <c r="C87" s="86"/>
      <c r="D87" s="86"/>
      <c r="E87" s="99"/>
      <c r="F87" s="6"/>
    </row>
    <row r="88" spans="1:6" s="83" customFormat="1" ht="108.5" x14ac:dyDescent="0.3">
      <c r="A88" s="4">
        <v>12.7</v>
      </c>
      <c r="B88" s="85" t="s">
        <v>121</v>
      </c>
      <c r="C88" s="86" t="s">
        <v>59</v>
      </c>
      <c r="D88" s="87">
        <v>1</v>
      </c>
      <c r="E88" s="92"/>
      <c r="F88" s="6"/>
    </row>
    <row r="89" spans="1:6" s="83" customFormat="1" ht="15.5" x14ac:dyDescent="0.3">
      <c r="A89" s="103"/>
      <c r="B89" s="170" t="s">
        <v>44</v>
      </c>
      <c r="C89" s="170"/>
      <c r="D89" s="170"/>
      <c r="E89" s="170"/>
      <c r="F89" s="104">
        <f>SUM(F80:F88)</f>
        <v>0</v>
      </c>
    </row>
    <row r="90" spans="1:6" s="83" customFormat="1" ht="15.5" x14ac:dyDescent="0.3">
      <c r="A90" s="3">
        <v>13</v>
      </c>
      <c r="B90" s="188" t="s">
        <v>61</v>
      </c>
      <c r="C90" s="189"/>
      <c r="D90" s="189"/>
      <c r="E90" s="190"/>
      <c r="F90" s="6"/>
    </row>
    <row r="91" spans="1:6" s="83" customFormat="1" ht="77.5" x14ac:dyDescent="0.3">
      <c r="A91" s="4"/>
      <c r="B91" s="106" t="s">
        <v>133</v>
      </c>
      <c r="C91" s="28"/>
      <c r="D91" s="25"/>
      <c r="E91" s="26"/>
      <c r="F91" s="6">
        <f t="shared" ref="F91" si="7">D91*E91</f>
        <v>0</v>
      </c>
    </row>
    <row r="92" spans="1:6" s="83" customFormat="1" ht="31" x14ac:dyDescent="0.3">
      <c r="A92" s="4">
        <v>13.1</v>
      </c>
      <c r="B92" s="85" t="s">
        <v>62</v>
      </c>
      <c r="C92" s="86" t="s">
        <v>22</v>
      </c>
      <c r="D92" s="89">
        <v>60</v>
      </c>
      <c r="E92" s="26"/>
      <c r="F92" s="6"/>
    </row>
    <row r="93" spans="1:6" s="83" customFormat="1" ht="31" x14ac:dyDescent="0.3">
      <c r="A93" s="4">
        <f>A92+0.1</f>
        <v>13.2</v>
      </c>
      <c r="B93" s="17" t="s">
        <v>63</v>
      </c>
      <c r="C93" s="28" t="s">
        <v>23</v>
      </c>
      <c r="D93" s="25">
        <v>1.5029999999999999</v>
      </c>
      <c r="E93" s="26"/>
      <c r="F93" s="6"/>
    </row>
    <row r="94" spans="1:6" s="83" customFormat="1" ht="77.5" x14ac:dyDescent="0.3">
      <c r="A94" s="4">
        <f t="shared" ref="A94:A95" si="8">A93+0.1</f>
        <v>13.299999999999999</v>
      </c>
      <c r="B94" s="17" t="s">
        <v>64</v>
      </c>
      <c r="C94" s="28" t="s">
        <v>59</v>
      </c>
      <c r="D94" s="25">
        <v>35</v>
      </c>
      <c r="E94" s="26"/>
      <c r="F94" s="6"/>
    </row>
    <row r="95" spans="1:6" s="83" customFormat="1" ht="31" x14ac:dyDescent="0.3">
      <c r="A95" s="4">
        <f t="shared" si="8"/>
        <v>13.399999999999999</v>
      </c>
      <c r="B95" s="17" t="s">
        <v>65</v>
      </c>
      <c r="C95" s="28" t="s">
        <v>59</v>
      </c>
      <c r="D95" s="25">
        <v>8.75</v>
      </c>
      <c r="E95" s="26"/>
      <c r="F95" s="6"/>
    </row>
    <row r="96" spans="1:6" s="83" customFormat="1" ht="15.5" x14ac:dyDescent="0.3">
      <c r="A96" s="103"/>
      <c r="B96" s="191" t="s">
        <v>47</v>
      </c>
      <c r="C96" s="192"/>
      <c r="D96" s="192"/>
      <c r="E96" s="193"/>
      <c r="F96" s="104">
        <f>SUM(F91:F95)</f>
        <v>0</v>
      </c>
    </row>
    <row r="97" spans="1:6" s="83" customFormat="1" ht="15.5" x14ac:dyDescent="0.3">
      <c r="A97" s="3">
        <v>14</v>
      </c>
      <c r="B97" s="167" t="s">
        <v>127</v>
      </c>
      <c r="C97" s="168"/>
      <c r="D97" s="168"/>
      <c r="E97" s="169"/>
      <c r="F97" s="6"/>
    </row>
    <row r="98" spans="1:6" s="83" customFormat="1" ht="62" x14ac:dyDescent="0.3">
      <c r="A98" s="4">
        <v>14.1</v>
      </c>
      <c r="B98" s="93" t="s">
        <v>66</v>
      </c>
      <c r="C98" s="94" t="s">
        <v>23</v>
      </c>
      <c r="D98" s="19">
        <v>1.5029999999999999</v>
      </c>
      <c r="E98" s="28"/>
      <c r="F98" s="6"/>
    </row>
    <row r="99" spans="1:6" s="83" customFormat="1" ht="62" x14ac:dyDescent="0.3">
      <c r="A99" s="4">
        <f>A98+0.1</f>
        <v>14.2</v>
      </c>
      <c r="B99" s="93" t="s">
        <v>67</v>
      </c>
      <c r="C99" s="100" t="s">
        <v>68</v>
      </c>
      <c r="D99" s="19">
        <v>100</v>
      </c>
      <c r="E99" s="28"/>
      <c r="F99" s="6"/>
    </row>
    <row r="100" spans="1:6" s="83" customFormat="1" ht="15.5" x14ac:dyDescent="0.3">
      <c r="A100" s="4">
        <f t="shared" ref="A100:A102" si="9">A99+0.1</f>
        <v>14.299999999999999</v>
      </c>
      <c r="B100" s="93" t="s">
        <v>69</v>
      </c>
      <c r="C100" s="94" t="s">
        <v>7</v>
      </c>
      <c r="D100" s="19">
        <v>1</v>
      </c>
      <c r="E100" s="28"/>
      <c r="F100" s="6"/>
    </row>
    <row r="101" spans="1:6" s="83" customFormat="1" ht="46.5" x14ac:dyDescent="0.3">
      <c r="A101" s="4">
        <f t="shared" si="9"/>
        <v>14.399999999999999</v>
      </c>
      <c r="B101" s="93" t="s">
        <v>70</v>
      </c>
      <c r="C101" s="100" t="s">
        <v>68</v>
      </c>
      <c r="D101" s="19">
        <v>600</v>
      </c>
      <c r="E101" s="28"/>
      <c r="F101" s="6"/>
    </row>
    <row r="102" spans="1:6" s="83" customFormat="1" ht="15.5" x14ac:dyDescent="0.3">
      <c r="A102" s="4">
        <f t="shared" si="9"/>
        <v>14.499999999999998</v>
      </c>
      <c r="B102" s="93" t="s">
        <v>71</v>
      </c>
      <c r="C102" s="100" t="s">
        <v>68</v>
      </c>
      <c r="D102" s="19">
        <v>700</v>
      </c>
      <c r="E102" s="28"/>
      <c r="F102" s="6"/>
    </row>
    <row r="103" spans="1:6" s="83" customFormat="1" ht="15.5" x14ac:dyDescent="0.3">
      <c r="A103" s="103"/>
      <c r="B103" s="194" t="s">
        <v>51</v>
      </c>
      <c r="C103" s="195"/>
      <c r="D103" s="195"/>
      <c r="E103" s="196"/>
      <c r="F103" s="104">
        <f>SUM(F98:F102)</f>
        <v>0</v>
      </c>
    </row>
    <row r="104" spans="1:6" s="83" customFormat="1" ht="15.5" x14ac:dyDescent="0.3">
      <c r="A104" s="3">
        <v>15</v>
      </c>
      <c r="B104" s="197" t="s">
        <v>72</v>
      </c>
      <c r="C104" s="197"/>
      <c r="D104" s="197"/>
      <c r="E104" s="197"/>
      <c r="F104" s="6"/>
    </row>
    <row r="105" spans="1:6" s="83" customFormat="1" ht="62" x14ac:dyDescent="0.3">
      <c r="A105" s="4">
        <v>15.1</v>
      </c>
      <c r="B105" s="85" t="s">
        <v>73</v>
      </c>
      <c r="C105" s="101" t="s">
        <v>68</v>
      </c>
      <c r="D105" s="87">
        <v>100</v>
      </c>
      <c r="E105" s="96"/>
      <c r="F105" s="6"/>
    </row>
    <row r="106" spans="1:6" s="83" customFormat="1" ht="31" x14ac:dyDescent="0.3">
      <c r="A106" s="4">
        <f>A105+0.1</f>
        <v>15.2</v>
      </c>
      <c r="B106" s="85" t="s">
        <v>128</v>
      </c>
      <c r="C106" s="101" t="s">
        <v>68</v>
      </c>
      <c r="D106" s="87">
        <v>100</v>
      </c>
      <c r="E106" s="92"/>
      <c r="F106" s="6"/>
    </row>
    <row r="107" spans="1:6" s="83" customFormat="1" ht="46.5" x14ac:dyDescent="0.3">
      <c r="A107" s="4">
        <f>A106+0.1</f>
        <v>15.299999999999999</v>
      </c>
      <c r="B107" s="85" t="s">
        <v>89</v>
      </c>
      <c r="C107" s="95" t="s">
        <v>59</v>
      </c>
      <c r="D107" s="97">
        <v>43.75</v>
      </c>
      <c r="E107" s="102"/>
      <c r="F107" s="6"/>
    </row>
    <row r="108" spans="1:6" s="83" customFormat="1" ht="15.5" x14ac:dyDescent="0.3">
      <c r="A108" s="103"/>
      <c r="B108" s="170" t="s">
        <v>53</v>
      </c>
      <c r="C108" s="170"/>
      <c r="D108" s="170"/>
      <c r="E108" s="170"/>
      <c r="F108" s="104">
        <f>SUM(F105:F107)</f>
        <v>0</v>
      </c>
    </row>
    <row r="109" spans="1:6" s="83" customFormat="1" ht="15.5" x14ac:dyDescent="0.3">
      <c r="A109" s="9"/>
      <c r="B109" s="164" t="s">
        <v>74</v>
      </c>
      <c r="C109" s="165"/>
      <c r="D109" s="165"/>
      <c r="E109" s="166"/>
      <c r="F109" s="10">
        <f>F89+F96+F103+F108</f>
        <v>0</v>
      </c>
    </row>
    <row r="111" spans="1:6" ht="35" x14ac:dyDescent="0.35">
      <c r="A111" s="185" t="s">
        <v>88</v>
      </c>
      <c r="B111" s="186"/>
      <c r="C111" s="187"/>
      <c r="D111" s="44" t="s">
        <v>2</v>
      </c>
      <c r="E111" s="44" t="s">
        <v>75</v>
      </c>
      <c r="F111" s="45" t="s">
        <v>76</v>
      </c>
    </row>
    <row r="112" spans="1:6" ht="18" x14ac:dyDescent="0.35">
      <c r="A112" s="43" t="s">
        <v>77</v>
      </c>
      <c r="B112" s="46" t="str">
        <f>B3</f>
        <v xml:space="preserve">AL AHMAR BOREHOLE  </v>
      </c>
      <c r="C112" s="47"/>
      <c r="D112" s="48">
        <v>1</v>
      </c>
      <c r="E112" s="48">
        <v>1</v>
      </c>
      <c r="F112" s="49"/>
    </row>
    <row r="113" spans="1:6" ht="36" x14ac:dyDescent="0.35">
      <c r="A113" s="43" t="s">
        <v>78</v>
      </c>
      <c r="B113" s="46" t="str">
        <f>B19</f>
        <v>REHABILITATION OF CARETAKER ROOM, OPERATION HOUSE AND STORE</v>
      </c>
      <c r="C113" s="50"/>
      <c r="D113" s="51">
        <v>1</v>
      </c>
      <c r="E113" s="48">
        <v>1</v>
      </c>
      <c r="F113" s="49"/>
    </row>
    <row r="114" spans="1:6" ht="36" x14ac:dyDescent="0.35">
      <c r="A114" s="43" t="s">
        <v>79</v>
      </c>
      <c r="B114" s="52" t="str">
        <f>B41</f>
        <v>REHABILITATION OF 56m³ CAPACITY R.C. ELEVATED WATER TANK</v>
      </c>
      <c r="C114" s="50"/>
      <c r="D114" s="51">
        <v>3</v>
      </c>
      <c r="E114" s="48">
        <v>1</v>
      </c>
      <c r="F114" s="49"/>
    </row>
    <row r="115" spans="1:6" ht="36" x14ac:dyDescent="0.35">
      <c r="A115" s="43" t="s">
        <v>80</v>
      </c>
      <c r="B115" s="52" t="str">
        <f>B49</f>
        <v>CONSTRUCTION AND REHAB OF WATER COLLECTION KIOSKS</v>
      </c>
      <c r="C115" s="50"/>
      <c r="D115" s="51">
        <v>1</v>
      </c>
      <c r="E115" s="48">
        <v>1</v>
      </c>
      <c r="F115" s="49"/>
    </row>
    <row r="116" spans="1:6" ht="18" x14ac:dyDescent="0.35">
      <c r="A116" s="43" t="s">
        <v>81</v>
      </c>
      <c r="B116" s="53" t="str">
        <f>B78</f>
        <v xml:space="preserve">CONSTRUCTION OF CHAIN LINK FENCE </v>
      </c>
      <c r="C116" s="50"/>
      <c r="D116" s="51">
        <v>5</v>
      </c>
      <c r="E116" s="48">
        <v>1</v>
      </c>
      <c r="F116" s="49"/>
    </row>
    <row r="117" spans="1:6" ht="16" thickBot="1" x14ac:dyDescent="0.4">
      <c r="A117" s="54"/>
      <c r="B117" s="55"/>
      <c r="C117" s="56"/>
      <c r="D117" s="57"/>
      <c r="E117" s="58"/>
      <c r="F117" s="59"/>
    </row>
    <row r="118" spans="1:6" ht="16.5" thickTop="1" thickBot="1" x14ac:dyDescent="0.4">
      <c r="A118" s="60"/>
      <c r="B118" s="61" t="s">
        <v>131</v>
      </c>
      <c r="C118" s="62"/>
      <c r="D118" s="63"/>
      <c r="E118" s="64"/>
      <c r="F118" s="61">
        <f>SUM(F112:F117)</f>
        <v>0</v>
      </c>
    </row>
    <row r="119" spans="1:6" ht="15" thickTop="1" x14ac:dyDescent="0.35"/>
    <row r="120" spans="1:6" ht="15" thickBot="1" x14ac:dyDescent="0.4"/>
    <row r="121" spans="1:6" ht="20.5" x14ac:dyDescent="0.55000000000000004">
      <c r="A121" s="65"/>
      <c r="B121" s="66"/>
      <c r="C121" s="67"/>
      <c r="D121" s="67"/>
      <c r="E121" s="67"/>
      <c r="F121" s="68"/>
    </row>
    <row r="122" spans="1:6" ht="36" customHeight="1" x14ac:dyDescent="0.55000000000000004">
      <c r="A122" s="69"/>
      <c r="B122" s="70" t="s">
        <v>82</v>
      </c>
      <c r="C122" s="71"/>
      <c r="D122" s="71"/>
      <c r="E122" s="71"/>
      <c r="F122" s="72"/>
    </row>
    <row r="123" spans="1:6" ht="36" customHeight="1" x14ac:dyDescent="0.55000000000000004">
      <c r="A123" s="69"/>
      <c r="B123" s="73" t="s">
        <v>83</v>
      </c>
      <c r="C123" s="71"/>
      <c r="D123" s="71"/>
      <c r="E123" s="71"/>
      <c r="F123" s="72"/>
    </row>
    <row r="124" spans="1:6" ht="36" customHeight="1" x14ac:dyDescent="0.55000000000000004">
      <c r="A124" s="69"/>
      <c r="B124" s="73" t="s">
        <v>84</v>
      </c>
      <c r="C124" s="71"/>
      <c r="D124" s="71"/>
      <c r="E124" s="71"/>
      <c r="F124" s="72"/>
    </row>
    <row r="125" spans="1:6" ht="36" customHeight="1" x14ac:dyDescent="0.55000000000000004">
      <c r="A125" s="74"/>
      <c r="B125" s="75" t="s">
        <v>85</v>
      </c>
      <c r="C125" s="71"/>
      <c r="D125" s="71"/>
      <c r="E125" s="71"/>
      <c r="F125" s="72"/>
    </row>
    <row r="126" spans="1:6" ht="36" customHeight="1" x14ac:dyDescent="0.55000000000000004">
      <c r="A126" s="74"/>
      <c r="B126" s="75" t="s">
        <v>86</v>
      </c>
      <c r="C126" s="71"/>
      <c r="D126" s="71"/>
      <c r="E126" s="71"/>
      <c r="F126" s="72"/>
    </row>
    <row r="127" spans="1:6" ht="36" customHeight="1" x14ac:dyDescent="0.55000000000000004">
      <c r="A127" s="74"/>
      <c r="B127" s="76" t="s">
        <v>87</v>
      </c>
      <c r="C127" s="71"/>
      <c r="D127" s="71"/>
      <c r="E127" s="71"/>
      <c r="F127" s="72"/>
    </row>
    <row r="128" spans="1:6" ht="21" thickBot="1" x14ac:dyDescent="0.6">
      <c r="A128" s="77"/>
      <c r="B128" s="78"/>
      <c r="C128" s="79"/>
      <c r="D128" s="79"/>
      <c r="E128" s="79"/>
      <c r="F128" s="80"/>
    </row>
  </sheetData>
  <mergeCells count="32">
    <mergeCell ref="B109:E109"/>
    <mergeCell ref="A111:C111"/>
    <mergeCell ref="B90:E90"/>
    <mergeCell ref="B96:E96"/>
    <mergeCell ref="B97:E97"/>
    <mergeCell ref="B103:E103"/>
    <mergeCell ref="B104:E104"/>
    <mergeCell ref="B108:E108"/>
    <mergeCell ref="B89:E89"/>
    <mergeCell ref="B50:E50"/>
    <mergeCell ref="B59:E59"/>
    <mergeCell ref="B60:E60"/>
    <mergeCell ref="B65:E65"/>
    <mergeCell ref="B66:E66"/>
    <mergeCell ref="B69:E69"/>
    <mergeCell ref="B70:E70"/>
    <mergeCell ref="B74:E74"/>
    <mergeCell ref="B75:E75"/>
    <mergeCell ref="B78:E78"/>
    <mergeCell ref="B79:E79"/>
    <mergeCell ref="B49:E49"/>
    <mergeCell ref="A1:F1"/>
    <mergeCell ref="B3:E3"/>
    <mergeCell ref="B4:E4"/>
    <mergeCell ref="B6:E6"/>
    <mergeCell ref="B16:E16"/>
    <mergeCell ref="B19:F19"/>
    <mergeCell ref="B20:E20"/>
    <mergeCell ref="B38:E38"/>
    <mergeCell ref="B41:E41"/>
    <mergeCell ref="B42:E42"/>
    <mergeCell ref="B46:E46"/>
  </mergeCells>
  <pageMargins left="0.7" right="0.7" top="0.75" bottom="0.75" header="0.3" footer="0.3"/>
  <pageSetup scale="74" orientation="portrait" horizontalDpi="65533" verticalDpi="65533" r:id="rId1"/>
  <rowBreaks count="3" manualBreakCount="3">
    <brk id="35" max="5" man="1"/>
    <brk id="59" max="16383" man="1"/>
    <brk id="103" max="1638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 Hamar WSS Rehab_ Tender Docs</vt:lpstr>
      <vt:lpstr>'Al Hamar WSS Rehab_ Tender Docs'!Print_Area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Ogege John</dc:creator>
  <cp:lastModifiedBy>Fredrick Gemo</cp:lastModifiedBy>
  <cp:revision>1</cp:revision>
  <cp:lastPrinted>2025-01-21T14:28:28Z</cp:lastPrinted>
  <dcterms:created xsi:type="dcterms:W3CDTF">2006-09-16T00:00:00Z</dcterms:created>
  <dcterms:modified xsi:type="dcterms:W3CDTF">2025-03-05T14:52:06Z</dcterms:modified>
  <cp:version>1048576</cp:version>
</cp:coreProperties>
</file>