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World Vision\Fsl\"/>
    </mc:Choice>
  </mc:AlternateContent>
  <xr:revisionPtr revIDLastSave="0" documentId="8_{9DF47703-550C-4E94-BEE1-0BB7281FF780}" xr6:coauthVersionLast="47" xr6:coauthVersionMax="47" xr10:uidLastSave="{00000000-0000-0000-0000-000000000000}"/>
  <bookViews>
    <workbookView xWindow="-110" yWindow="-110" windowWidth="19420" windowHeight="10300" xr2:uid="{00000000-000D-0000-FFFF-FFFF00000000}"/>
  </bookViews>
  <sheets>
    <sheet name="BOQ- BoQ" sheetId="7" r:id="rId1"/>
  </sheets>
  <calcPr calcId="191029"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6" i="7" l="1"/>
  <c r="F7" i="7"/>
  <c r="F8" i="7"/>
  <c r="F9" i="7"/>
  <c r="F10" i="7"/>
  <c r="F11" i="7"/>
  <c r="F12" i="7"/>
  <c r="F13" i="7"/>
  <c r="F14" i="7"/>
  <c r="F15" i="7"/>
  <c r="D9" i="7"/>
  <c r="D23" i="7"/>
  <c r="F23" i="7" s="1"/>
  <c r="D21" i="7"/>
  <c r="F20" i="7"/>
  <c r="F21" i="7"/>
  <c r="F22" i="7"/>
  <c r="F24" i="7"/>
  <c r="F19" i="7"/>
  <c r="F25" i="7" s="1"/>
  <c r="D10" i="7"/>
  <c r="D12" i="7"/>
  <c r="D11" i="7"/>
  <c r="D8" i="7"/>
  <c r="D7" i="7"/>
  <c r="D6" i="7"/>
  <c r="F6" i="7" l="1"/>
  <c r="F17" i="7" l="1"/>
  <c r="F26" i="7" s="1"/>
</calcChain>
</file>

<file path=xl/sharedStrings.xml><?xml version="1.0" encoding="utf-8"?>
<sst xmlns="http://schemas.openxmlformats.org/spreadsheetml/2006/main" count="53" uniqueCount="43">
  <si>
    <t>WORLD VISION  SOMALILAND</t>
  </si>
  <si>
    <t>All Unit rates should be included a 3% Sales tax for each line item.</t>
  </si>
  <si>
    <t>Item NO</t>
  </si>
  <si>
    <t>Description</t>
  </si>
  <si>
    <t>Unit</t>
  </si>
  <si>
    <t>Qty</t>
  </si>
  <si>
    <t>Unit Cost</t>
  </si>
  <si>
    <t>Total Amount</t>
  </si>
  <si>
    <r>
      <t>m</t>
    </r>
    <r>
      <rPr>
        <vertAlign val="superscript"/>
        <sz val="11"/>
        <rFont val="Gill Sans MT"/>
        <family val="2"/>
      </rPr>
      <t>2</t>
    </r>
  </si>
  <si>
    <r>
      <t>m</t>
    </r>
    <r>
      <rPr>
        <vertAlign val="superscript"/>
        <sz val="11"/>
        <rFont val="Gill Sans MT"/>
        <family val="2"/>
      </rPr>
      <t>3</t>
    </r>
  </si>
  <si>
    <t>Sub Total</t>
  </si>
  <si>
    <t>Grand Total</t>
  </si>
  <si>
    <t>Bill of Quantities for Poultry Housing at Celginised, Gabiley district.</t>
  </si>
  <si>
    <r>
      <t xml:space="preserve">Clear site of all shrubs, debris, unnecessary materails and cart away from site area of  </t>
    </r>
    <r>
      <rPr>
        <b/>
        <sz val="11"/>
        <rFont val="Gill Sans MT"/>
        <family val="2"/>
      </rPr>
      <t>(12mx4m).</t>
    </r>
  </si>
  <si>
    <r>
      <t>Excavate foundation trench of a poultry house (</t>
    </r>
    <r>
      <rPr>
        <b/>
        <sz val="11"/>
        <color theme="1"/>
        <rFont val="Gill Sans MT"/>
        <family val="2"/>
      </rPr>
      <t>36m long x 0.2m width x 0.3m depth</t>
    </r>
    <r>
      <rPr>
        <sz val="11"/>
        <color theme="1"/>
        <rFont val="Gill Sans MT"/>
        <family val="2"/>
      </rPr>
      <t>).</t>
    </r>
  </si>
  <si>
    <t>Prepare and pour plain concrete in a 1:2:4 mix ratio for the foundation wall around the poultry house, encasing the poultry wall made of 28 pre-painted CGI steel sheets. The steel sheet wall should be embedded 30 cm into the ground.</t>
  </si>
  <si>
    <t>Prepare and cast plain concrete of 10cm thick in a 1:2:4 mix ratio for floor, this includes 10cm offset from edges.</t>
  </si>
  <si>
    <r>
      <t xml:space="preserve">Construct a poultry wall made of </t>
    </r>
    <r>
      <rPr>
        <b/>
        <sz val="11"/>
        <rFont val="Gill Sans MT"/>
        <family val="2"/>
      </rPr>
      <t>28 Pre-painted CGI steel</t>
    </r>
    <r>
      <rPr>
        <sz val="11"/>
        <rFont val="Gill Sans MT"/>
        <family val="2"/>
      </rPr>
      <t xml:space="preserve"> </t>
    </r>
    <r>
      <rPr>
        <b/>
        <sz val="11"/>
        <rFont val="Gill Sans MT"/>
        <family val="2"/>
      </rPr>
      <t>sheet</t>
    </r>
    <r>
      <rPr>
        <sz val="11"/>
        <rFont val="Gill Sans MT"/>
        <family val="2"/>
      </rPr>
      <t xml:space="preserve"> with a </t>
    </r>
    <r>
      <rPr>
        <b/>
        <sz val="11"/>
        <rFont val="Gill Sans MT"/>
        <family val="2"/>
      </rPr>
      <t>34m long</t>
    </r>
    <r>
      <rPr>
        <sz val="11"/>
        <rFont val="Gill Sans MT"/>
        <family val="2"/>
      </rPr>
      <t xml:space="preserve">, </t>
    </r>
    <r>
      <rPr>
        <b/>
        <sz val="11"/>
        <rFont val="Gill Sans MT"/>
        <family val="2"/>
      </rPr>
      <t>2.1m</t>
    </r>
    <r>
      <rPr>
        <sz val="11"/>
        <rFont val="Gill Sans MT"/>
        <family val="2"/>
      </rPr>
      <t xml:space="preserve"> above the Ground level, </t>
    </r>
    <r>
      <rPr>
        <b/>
        <sz val="11"/>
        <rFont val="Gill Sans MT"/>
        <family val="2"/>
      </rPr>
      <t>30cm below G.l</t>
    </r>
    <r>
      <rPr>
        <sz val="11"/>
        <rFont val="Gill Sans MT"/>
        <family val="2"/>
      </rPr>
      <t>. Use 50x50mm hardwood spaced at @ 1.1m both vertically and horizontally.</t>
    </r>
  </si>
  <si>
    <t>Pcs</t>
  </si>
  <si>
    <t>Provide and Install 2pcs of lackable steel doors having dimension of 1x2.1m with frames, hinges, and other necessary parts.</t>
  </si>
  <si>
    <t>Construction of Poultry Housing Parts.</t>
  </si>
  <si>
    <t>Construct a hardwood frame using 50x50mm hard wood spaced at 0.7m vertically and 1.5m horizontally above the sheet wall of poultry house then secure a galvanized expanded metal 1 1/2". also, supply and fix squito mesh after expanded metal installed, those meshs should be fixed above the poultry house wall and should be 1.4m high.</t>
  </si>
  <si>
    <t xml:space="preserve">Prepare and fix 4 Nests for Layer Chickens (Egg Production) made of 10mm playwood each containing 15 boxes, with the size of 30 cm × 30 cm × 30 cm. this should be included 30cm support to prevent next direct contact of floor. This should be done as guided by world vision engineer. </t>
  </si>
  <si>
    <t>Bags</t>
  </si>
  <si>
    <t>Provide and evenly distribute a 10 Bags of clean wood shaving inside the poultry house.</t>
  </si>
  <si>
    <t>Prepare and fix Chicken feeders made of white Wood and plywood with dimensions; table Width: 37 cm, Length: 45 cm, Height: 18 cm height off the ground to allow easy access for chickens while reducing contamination. Use 50x50mm white wood for sides and as support with 10mm thick plywood at the center. this should be done as guided by world vision engineer.</t>
  </si>
  <si>
    <r>
      <t xml:space="preserve">Supply &amp; fix </t>
    </r>
    <r>
      <rPr>
        <b/>
        <sz val="11"/>
        <rFont val="Gill Sans MT"/>
        <family val="2"/>
      </rPr>
      <t>28 gauge pre-painted corrugated iron sheet</t>
    </r>
    <r>
      <rPr>
        <sz val="11"/>
        <rFont val="Gill Sans MT"/>
        <family val="2"/>
      </rPr>
      <t xml:space="preserve"> roofing including wooden truss such as rafters, Purlins, Joists and all necessary nailing works as per design and world vision engineer's guidance. The rafter and rafter ties should be 75x50mm spaced at 1.5m while 50x50mm are for purlins. also, this includes painted facia board provision and fixing around the roof.</t>
    </r>
  </si>
  <si>
    <t xml:space="preserve">Supply and fix  angluar metalic bars (50mmx50mmx5mm)  for fence post with spacing of 1.5m c/c, and 2.5m height (2m above the ground level and 0.5m under the ground level). </t>
  </si>
  <si>
    <t>No</t>
  </si>
  <si>
    <t xml:space="preserve">Supply and install Galvanised  Chain link Wire mesh fence, Mesh opening 50mmx50mm, wire dai : 2mm, length= 25m , height: 2m each roll. </t>
  </si>
  <si>
    <t>Rolls</t>
  </si>
  <si>
    <t>M</t>
  </si>
  <si>
    <t xml:space="preserve">Excavation of footing trenches and Concrete footing for the angle bars having dimensions of (0.3x0.3x0.5)m. Each footing will be installed  5cm of galvonized wire mesh together with galvanized angular bar to hold on the ground rigidly.  </t>
  </si>
  <si>
    <t>cu.m</t>
  </si>
  <si>
    <t>pcs</t>
  </si>
  <si>
    <t>A</t>
  </si>
  <si>
    <t>B</t>
  </si>
  <si>
    <t>Supply and fix Razor wire around the fence with supporting welded steel angular bars spaced at 1m c/c.</t>
  </si>
  <si>
    <t>Prepare and cast10cm tick and 10cm wide lean concrete from ground level, concrete should be casted in chainlink while ensuring proper leveling.</t>
  </si>
  <si>
    <t>Supply and fix lockable double gate made of angle section frame and weld mesh fill 1.5m wide 2m hieght. The gate to be fixed on concrete columns with good finishing of white wash and distember have a dimension of (0.3mx0.3mx2.5m).</t>
  </si>
  <si>
    <t>Summary A (Construction  of Poultry Housing Parts).</t>
  </si>
  <si>
    <t>Summary B (Construction  of Poultry Housing Fence).</t>
  </si>
  <si>
    <t xml:space="preserve">Summary A+B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</si>
</sst>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Ksh&quot;* #,##0.00_-;\-&quot;Ksh&quot;* #,##0.00_-;_-&quot;Ksh&quot;* &quot;-&quot;??_-;_-@_-"/>
    <numFmt numFmtId="43" formatCode="_-* #,##0.00_-;\-* #,##0.00_-;_-* &quot;-&quot;??_-;_-@_-"/>
    <numFmt numFmtId="164" formatCode="_-[$$-C09]* #,##0.00_-;\-[$$-C09]* #,##0.00_-;_-[$$-C09]* &quot;-&quot;??_-;_-@_-"/>
    <numFmt numFmtId="165" formatCode="_-[$$-2809]* #,##0.00_-;\-[$$-2809]* #,##0.00_-;_-[$$-2809]* &quot;-&quot;??_-;_-@_-"/>
    <numFmt numFmtId="167" formatCode="[$$-409]#,##0.00"/>
  </numFmts>
  <fonts count="16" x14ac:knownFonts="1">
    <font>
      <sz val="11"/>
      <color theme="1"/>
      <name val="Calibri"/>
      <family val="2"/>
      <charset val="1"/>
      <scheme val="minor"/>
    </font>
    <font>
      <sz val="11"/>
      <color theme="1"/>
      <name val="Calibri"/>
      <family val="2"/>
      <charset val="1"/>
      <scheme val="minor"/>
    </font>
    <font>
      <sz val="10"/>
      <name val="Arial"/>
      <family val="2"/>
    </font>
    <font>
      <b/>
      <sz val="12"/>
      <color theme="1"/>
      <name val="Gill Sans MT"/>
      <family val="2"/>
    </font>
    <font>
      <sz val="11"/>
      <color theme="1"/>
      <name val="Gill Sans MT"/>
      <family val="2"/>
    </font>
    <font>
      <b/>
      <sz val="10"/>
      <name val="Gill Sans MT"/>
      <family val="2"/>
    </font>
    <font>
      <b/>
      <sz val="10"/>
      <color theme="1"/>
      <name val="Gill Sans MT"/>
      <family val="2"/>
    </font>
    <font>
      <b/>
      <sz val="12"/>
      <name val="Gill Sans MT"/>
      <family val="2"/>
    </font>
    <font>
      <b/>
      <sz val="11"/>
      <color theme="1"/>
      <name val="Gill Sans MT"/>
      <family val="2"/>
    </font>
    <font>
      <sz val="10"/>
      <name val="Gill Sans MT"/>
      <family val="2"/>
    </font>
    <font>
      <sz val="11"/>
      <name val="Gill Sans MT"/>
      <family val="2"/>
    </font>
    <font>
      <vertAlign val="superscript"/>
      <sz val="11"/>
      <name val="Gill Sans MT"/>
      <family val="2"/>
    </font>
    <font>
      <b/>
      <sz val="11"/>
      <name val="Gill Sans MT"/>
      <family val="2"/>
    </font>
    <font>
      <sz val="8"/>
      <name val="Calibri"/>
      <family val="2"/>
      <charset val="1"/>
      <scheme val="minor"/>
    </font>
    <font>
      <sz val="12"/>
      <name val="Gill Sans MT"/>
      <family val="2"/>
    </font>
    <font>
      <sz val="11"/>
      <color indexed="8"/>
      <name val="Gill Sans MT"/>
      <family val="2"/>
    </font>
  </fonts>
  <fills count="7">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
      <patternFill patternType="solid">
        <fgColor theme="7" tint="0.39997558519241921"/>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indexed="64"/>
      </bottom>
      <diagonal/>
    </border>
    <border>
      <left style="thin">
        <color indexed="64"/>
      </left>
      <right style="thin">
        <color indexed="64"/>
      </right>
      <top/>
      <bottom/>
      <diagonal/>
    </border>
    <border>
      <left style="thin">
        <color indexed="64"/>
      </left>
      <right/>
      <top/>
      <bottom/>
      <diagonal/>
    </border>
    <border>
      <left/>
      <right style="thin">
        <color auto="1"/>
      </right>
      <top/>
      <bottom/>
      <diagonal/>
    </border>
    <border>
      <left style="thin">
        <color indexed="64"/>
      </left>
      <right style="thin">
        <color indexed="64"/>
      </right>
      <top/>
      <bottom style="thin">
        <color indexed="64"/>
      </bottom>
      <diagonal/>
    </border>
  </borders>
  <cellStyleXfs count="7">
    <xf numFmtId="0" fontId="0" fillId="0" borderId="0"/>
    <xf numFmtId="43" fontId="1"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1" fillId="0" borderId="0"/>
    <xf numFmtId="44" fontId="1" fillId="0" borderId="0" applyFont="0" applyFill="0" applyBorder="0" applyAlignment="0" applyProtection="0"/>
  </cellStyleXfs>
  <cellXfs count="67">
    <xf numFmtId="0" fontId="0" fillId="0" borderId="0" xfId="0"/>
    <xf numFmtId="0" fontId="4" fillId="0" borderId="0" xfId="0" applyFont="1"/>
    <xf numFmtId="0" fontId="10" fillId="3" borderId="2" xfId="2" applyFont="1" applyFill="1" applyBorder="1" applyAlignment="1">
      <alignment horizontal="left" vertical="center" wrapText="1"/>
    </xf>
    <xf numFmtId="0" fontId="10" fillId="3" borderId="2" xfId="0" applyFont="1" applyFill="1" applyBorder="1" applyAlignment="1">
      <alignment horizontal="center" vertical="center"/>
    </xf>
    <xf numFmtId="43" fontId="4" fillId="0" borderId="2" xfId="1" applyFont="1" applyBorder="1" applyAlignment="1">
      <alignment horizontal="center" vertical="center"/>
    </xf>
    <xf numFmtId="0" fontId="10" fillId="0" borderId="2" xfId="0" applyFont="1" applyBorder="1" applyAlignment="1">
      <alignment horizontal="left" vertical="center" wrapText="1"/>
    </xf>
    <xf numFmtId="0" fontId="10" fillId="0" borderId="0" xfId="0" applyFont="1"/>
    <xf numFmtId="0" fontId="10" fillId="0" borderId="1" xfId="0" applyFont="1" applyBorder="1" applyAlignment="1">
      <alignment horizontal="left" vertical="top" wrapText="1"/>
    </xf>
    <xf numFmtId="0" fontId="4" fillId="0" borderId="2" xfId="0" applyFont="1" applyBorder="1" applyAlignment="1">
      <alignment horizontal="left" vertical="center" wrapText="1"/>
    </xf>
    <xf numFmtId="0" fontId="4" fillId="0" borderId="0" xfId="0" applyFont="1" applyAlignment="1">
      <alignment horizontal="center" vertical="center"/>
    </xf>
    <xf numFmtId="43" fontId="10" fillId="3" borderId="2" xfId="1" applyFont="1" applyFill="1" applyBorder="1" applyAlignment="1">
      <alignment horizontal="center" vertical="center"/>
    </xf>
    <xf numFmtId="0" fontId="8" fillId="0" borderId="2" xfId="0" applyFont="1" applyBorder="1" applyAlignment="1">
      <alignment horizontal="center" vertical="center"/>
    </xf>
    <xf numFmtId="0" fontId="5" fillId="2" borderId="2" xfId="0" applyFont="1" applyFill="1" applyBorder="1" applyAlignment="1">
      <alignment horizontal="center" vertical="center" wrapText="1"/>
    </xf>
    <xf numFmtId="43" fontId="5" fillId="2" borderId="2" xfId="1" applyFont="1" applyFill="1" applyBorder="1" applyAlignment="1">
      <alignment horizontal="center" vertical="center" wrapText="1"/>
    </xf>
    <xf numFmtId="43" fontId="6" fillId="2" borderId="2" xfId="1" applyFont="1" applyFill="1" applyBorder="1" applyAlignment="1">
      <alignment horizontal="center" vertical="center" wrapText="1"/>
    </xf>
    <xf numFmtId="0" fontId="8" fillId="4" borderId="2" xfId="0" applyFont="1" applyFill="1" applyBorder="1" applyAlignment="1">
      <alignment horizontal="center" vertical="center"/>
    </xf>
    <xf numFmtId="0" fontId="9" fillId="4" borderId="2" xfId="0" applyFont="1" applyFill="1" applyBorder="1" applyAlignment="1">
      <alignment horizontal="center" vertical="center"/>
    </xf>
    <xf numFmtId="43" fontId="9" fillId="4" borderId="2" xfId="1" applyFont="1" applyFill="1" applyBorder="1" applyAlignment="1">
      <alignment horizontal="center" vertical="center"/>
    </xf>
    <xf numFmtId="43" fontId="4" fillId="4" borderId="2" xfId="1" applyFont="1" applyFill="1" applyBorder="1" applyAlignment="1">
      <alignment horizontal="center" vertical="center"/>
    </xf>
    <xf numFmtId="0" fontId="7" fillId="4" borderId="2" xfId="0" applyFont="1" applyFill="1" applyBorder="1" applyAlignment="1">
      <alignment horizontal="center" wrapText="1"/>
    </xf>
    <xf numFmtId="164" fontId="4" fillId="3" borderId="2" xfId="1" applyNumberFormat="1" applyFont="1" applyFill="1" applyBorder="1" applyAlignment="1">
      <alignment horizontal="center" vertical="center"/>
    </xf>
    <xf numFmtId="164" fontId="4" fillId="0" borderId="2" xfId="1" applyNumberFormat="1" applyFont="1" applyBorder="1" applyAlignment="1">
      <alignment horizontal="center" vertical="center" wrapText="1"/>
    </xf>
    <xf numFmtId="164" fontId="4" fillId="3" borderId="2" xfId="1" applyNumberFormat="1" applyFont="1" applyFill="1" applyBorder="1" applyAlignment="1">
      <alignment horizontal="center" vertical="center" wrapText="1"/>
    </xf>
    <xf numFmtId="164" fontId="10" fillId="3" borderId="2" xfId="1" applyNumberFormat="1" applyFont="1" applyFill="1" applyBorder="1" applyAlignment="1">
      <alignment horizontal="center" vertical="center" wrapText="1"/>
    </xf>
    <xf numFmtId="164" fontId="4" fillId="0" borderId="2" xfId="0" applyNumberFormat="1" applyFont="1" applyBorder="1" applyAlignment="1">
      <alignment vertical="center"/>
    </xf>
    <xf numFmtId="0" fontId="4" fillId="0" borderId="2" xfId="0" applyNumberFormat="1" applyFont="1" applyBorder="1" applyAlignment="1">
      <alignment horizontal="left" vertical="center" wrapText="1"/>
    </xf>
    <xf numFmtId="43" fontId="4" fillId="0" borderId="2" xfId="0" applyNumberFormat="1" applyFont="1" applyBorder="1" applyAlignment="1">
      <alignment vertical="center"/>
    </xf>
    <xf numFmtId="0" fontId="10" fillId="2" borderId="6" xfId="0" applyFont="1" applyFill="1" applyBorder="1" applyAlignment="1">
      <alignment horizontal="center" vertical="center"/>
    </xf>
    <xf numFmtId="164" fontId="3" fillId="2" borderId="6" xfId="1" applyNumberFormat="1" applyFont="1" applyFill="1" applyBorder="1" applyAlignment="1">
      <alignment horizontal="center" vertical="center"/>
    </xf>
    <xf numFmtId="0" fontId="4" fillId="5" borderId="2" xfId="0" applyFont="1" applyFill="1" applyBorder="1" applyAlignment="1">
      <alignment horizontal="left" vertical="center" wrapText="1"/>
    </xf>
    <xf numFmtId="165" fontId="4" fillId="5" borderId="2" xfId="0" applyNumberFormat="1" applyFont="1" applyFill="1" applyBorder="1" applyAlignment="1">
      <alignment vertical="center"/>
    </xf>
    <xf numFmtId="43" fontId="4" fillId="5" borderId="2" xfId="0" applyNumberFormat="1" applyFont="1" applyFill="1" applyBorder="1" applyAlignment="1">
      <alignment horizontal="right" vertical="center"/>
    </xf>
    <xf numFmtId="0" fontId="3" fillId="4" borderId="2" xfId="0" applyFont="1" applyFill="1" applyBorder="1" applyAlignment="1">
      <alignment horizontal="center" wrapText="1"/>
    </xf>
    <xf numFmtId="0" fontId="3" fillId="4" borderId="3" xfId="0" applyFont="1" applyFill="1" applyBorder="1" applyAlignment="1">
      <alignment horizontal="center"/>
    </xf>
    <xf numFmtId="0" fontId="3" fillId="4" borderId="4" xfId="0" applyFont="1" applyFill="1" applyBorder="1" applyAlignment="1">
      <alignment horizontal="center"/>
    </xf>
    <xf numFmtId="0" fontId="3" fillId="4" borderId="5" xfId="0" applyFont="1" applyFill="1" applyBorder="1" applyAlignment="1">
      <alignment horizontal="center"/>
    </xf>
    <xf numFmtId="43" fontId="12" fillId="2" borderId="7" xfId="1" applyFont="1" applyFill="1" applyBorder="1" applyAlignment="1">
      <alignment horizontal="center" vertical="center"/>
    </xf>
    <xf numFmtId="43" fontId="12" fillId="2" borderId="0" xfId="1" applyFont="1" applyFill="1" applyBorder="1" applyAlignment="1">
      <alignment horizontal="center" vertical="center"/>
    </xf>
    <xf numFmtId="43" fontId="12" fillId="2" borderId="8" xfId="1"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14" fillId="4" borderId="4" xfId="0" applyFont="1" applyFill="1" applyBorder="1" applyAlignment="1">
      <alignment horizontal="center" vertical="top"/>
    </xf>
    <xf numFmtId="44" fontId="14" fillId="4" borderId="4" xfId="6" applyFont="1" applyFill="1" applyBorder="1" applyAlignment="1">
      <alignment horizontal="center" vertical="top"/>
    </xf>
    <xf numFmtId="44" fontId="14" fillId="4" borderId="5" xfId="6" applyFont="1" applyFill="1" applyBorder="1" applyAlignment="1">
      <alignment horizontal="center" vertical="top"/>
    </xf>
    <xf numFmtId="0" fontId="15" fillId="3" borderId="9" xfId="2" applyFont="1" applyFill="1" applyBorder="1" applyAlignment="1">
      <alignment horizontal="left" wrapText="1"/>
    </xf>
    <xf numFmtId="0" fontId="15" fillId="3" borderId="9" xfId="2" applyFont="1" applyFill="1" applyBorder="1" applyAlignment="1">
      <alignment horizontal="center" vertical="center"/>
    </xf>
    <xf numFmtId="167" fontId="15" fillId="3" borderId="9" xfId="2" applyNumberFormat="1" applyFont="1" applyFill="1" applyBorder="1" applyAlignment="1">
      <alignment horizontal="center" vertical="center"/>
    </xf>
    <xf numFmtId="0" fontId="15" fillId="3" borderId="2" xfId="2" applyFont="1" applyFill="1" applyBorder="1" applyAlignment="1">
      <alignment vertical="top" wrapText="1"/>
    </xf>
    <xf numFmtId="0" fontId="15" fillId="3" borderId="2" xfId="2" applyFont="1" applyFill="1" applyBorder="1" applyAlignment="1">
      <alignment horizontal="center" vertical="center"/>
    </xf>
    <xf numFmtId="167" fontId="15" fillId="3" borderId="2" xfId="2" applyNumberFormat="1" applyFont="1" applyFill="1" applyBorder="1" applyAlignment="1">
      <alignment horizontal="center" vertical="center"/>
    </xf>
    <xf numFmtId="0" fontId="15" fillId="3" borderId="2" xfId="2" applyFont="1" applyFill="1" applyBorder="1" applyAlignment="1">
      <alignment horizontal="left" vertical="top" wrapText="1"/>
    </xf>
    <xf numFmtId="0" fontId="7" fillId="4" borderId="5" xfId="0" applyFont="1" applyFill="1" applyBorder="1" applyAlignment="1">
      <alignment horizontal="center" vertical="top"/>
    </xf>
    <xf numFmtId="0" fontId="12" fillId="0" borderId="2" xfId="0" applyFont="1" applyBorder="1" applyAlignment="1">
      <alignment horizontal="center" vertical="center"/>
    </xf>
    <xf numFmtId="0" fontId="8" fillId="2" borderId="6" xfId="0" applyFont="1" applyFill="1" applyBorder="1" applyAlignment="1">
      <alignment horizontal="center" vertical="center" wrapText="1"/>
    </xf>
    <xf numFmtId="164" fontId="10" fillId="0" borderId="9" xfId="6" applyNumberFormat="1" applyFont="1" applyBorder="1" applyAlignment="1">
      <alignment horizontal="center" vertical="center"/>
    </xf>
    <xf numFmtId="43" fontId="15" fillId="3" borderId="9" xfId="2" applyNumberFormat="1" applyFont="1" applyFill="1" applyBorder="1" applyAlignment="1">
      <alignment horizontal="right" vertical="center"/>
    </xf>
    <xf numFmtId="43" fontId="15" fillId="3" borderId="2" xfId="2" applyNumberFormat="1" applyFont="1" applyFill="1" applyBorder="1" applyAlignment="1">
      <alignment horizontal="right" vertical="center"/>
    </xf>
    <xf numFmtId="0" fontId="15" fillId="3" borderId="2" xfId="2" applyFont="1" applyFill="1" applyBorder="1" applyAlignment="1">
      <alignment vertical="center" wrapText="1"/>
    </xf>
    <xf numFmtId="0" fontId="10"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43" fontId="12" fillId="2" borderId="2" xfId="1" applyFont="1" applyFill="1" applyBorder="1" applyAlignment="1">
      <alignment horizontal="center" vertical="center"/>
    </xf>
    <xf numFmtId="164" fontId="3" fillId="2" borderId="2" xfId="1" applyNumberFormat="1" applyFont="1" applyFill="1" applyBorder="1" applyAlignment="1">
      <alignment horizontal="center" vertical="center"/>
    </xf>
    <xf numFmtId="0" fontId="10" fillId="6" borderId="2" xfId="0" applyFont="1" applyFill="1" applyBorder="1" applyAlignment="1">
      <alignment horizontal="center" vertical="center"/>
    </xf>
    <xf numFmtId="0" fontId="8" fillId="6" borderId="2" xfId="0" applyFont="1" applyFill="1" applyBorder="1" applyAlignment="1">
      <alignment horizontal="center" vertical="center" wrapText="1"/>
    </xf>
    <xf numFmtId="43" fontId="12" fillId="6" borderId="2" xfId="1" applyFont="1" applyFill="1" applyBorder="1" applyAlignment="1">
      <alignment horizontal="center" vertical="center"/>
    </xf>
    <xf numFmtId="164" fontId="3" fillId="6" borderId="2" xfId="1" applyNumberFormat="1" applyFont="1" applyFill="1" applyBorder="1" applyAlignment="1">
      <alignment horizontal="center" vertical="center"/>
    </xf>
  </cellXfs>
  <cellStyles count="7">
    <cellStyle name="Comma" xfId="1" builtinId="3"/>
    <cellStyle name="Comma 3" xfId="4" xr:uid="{00000000-0005-0000-0000-000001000000}"/>
    <cellStyle name="Currency" xfId="6" builtinId="4"/>
    <cellStyle name="Normal" xfId="0" builtinId="0"/>
    <cellStyle name="Normal 2" xfId="5" xr:uid="{D990B6C4-3746-47A2-A473-E1C56E5C89E5}"/>
    <cellStyle name="Normal 3" xfId="2" xr:uid="{00000000-0005-0000-0000-000003000000}"/>
    <cellStyle name="Normal 5"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647700</xdr:colOff>
      <xdr:row>0</xdr:row>
      <xdr:rowOff>1</xdr:rowOff>
    </xdr:from>
    <xdr:to>
      <xdr:col>6</xdr:col>
      <xdr:colOff>57150</xdr:colOff>
      <xdr:row>1</xdr:row>
      <xdr:rowOff>2431</xdr:rowOff>
    </xdr:to>
    <xdr:pic>
      <xdr:nvPicPr>
        <xdr:cNvPr id="4" name="Picture 3" descr="C:\Users\AAMuse.WVSOM\Pictures\WV-Orange.png">
          <a:extLst>
            <a:ext uri="{FF2B5EF4-FFF2-40B4-BE49-F238E27FC236}">
              <a16:creationId xmlns:a16="http://schemas.microsoft.com/office/drawing/2014/main" id="{DF912DA2-AD95-4270-AD73-BA9A54A765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88200" y="1"/>
          <a:ext cx="698500" cy="250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
  <sheetViews>
    <sheetView tabSelected="1" workbookViewId="0">
      <selection activeCell="G15" sqref="G15"/>
    </sheetView>
  </sheetViews>
  <sheetFormatPr defaultColWidth="8.81640625" defaultRowHeight="16.5" x14ac:dyDescent="0.5"/>
  <cols>
    <col min="1" max="1" width="6.6328125" style="1" customWidth="1"/>
    <col min="2" max="2" width="57.1796875" style="1" customWidth="1"/>
    <col min="3" max="3" width="9.453125" style="9" customWidth="1"/>
    <col min="4" max="4" width="10" style="9" customWidth="1"/>
    <col min="5" max="5" width="10.36328125" style="9" customWidth="1"/>
    <col min="6" max="6" width="18.453125" style="9" bestFit="1" customWidth="1"/>
    <col min="7" max="16384" width="8.81640625" style="1"/>
  </cols>
  <sheetData>
    <row r="1" spans="1:6" ht="19.5" customHeight="1" x14ac:dyDescent="0.55000000000000004">
      <c r="A1" s="32" t="s">
        <v>0</v>
      </c>
      <c r="B1" s="32"/>
      <c r="C1" s="32"/>
      <c r="D1" s="32"/>
      <c r="E1" s="32"/>
      <c r="F1" s="32"/>
    </row>
    <row r="2" spans="1:6" ht="18.5" x14ac:dyDescent="0.55000000000000004">
      <c r="A2" s="33" t="s">
        <v>12</v>
      </c>
      <c r="B2" s="34"/>
      <c r="C2" s="34"/>
      <c r="D2" s="34"/>
      <c r="E2" s="34"/>
      <c r="F2" s="35"/>
    </row>
    <row r="3" spans="1:6" ht="18.5" x14ac:dyDescent="0.5">
      <c r="A3" s="39" t="s">
        <v>1</v>
      </c>
      <c r="B3" s="40"/>
      <c r="C3" s="40"/>
      <c r="D3" s="40"/>
      <c r="E3" s="40"/>
      <c r="F3" s="41"/>
    </row>
    <row r="4" spans="1:6" ht="30.5" customHeight="1" x14ac:dyDescent="0.5">
      <c r="A4" s="12" t="s">
        <v>2</v>
      </c>
      <c r="B4" s="12" t="s">
        <v>3</v>
      </c>
      <c r="C4" s="12" t="s">
        <v>4</v>
      </c>
      <c r="D4" s="13" t="s">
        <v>5</v>
      </c>
      <c r="E4" s="14" t="s">
        <v>6</v>
      </c>
      <c r="F4" s="13" t="s">
        <v>7</v>
      </c>
    </row>
    <row r="5" spans="1:6" ht="18.5" x14ac:dyDescent="0.55000000000000004">
      <c r="A5" s="15" t="s">
        <v>35</v>
      </c>
      <c r="B5" s="19" t="s">
        <v>20</v>
      </c>
      <c r="C5" s="16"/>
      <c r="D5" s="17"/>
      <c r="E5" s="18"/>
      <c r="F5" s="18"/>
    </row>
    <row r="6" spans="1:6" ht="33" x14ac:dyDescent="0.5">
      <c r="A6" s="11">
        <v>1</v>
      </c>
      <c r="B6" s="2" t="s">
        <v>13</v>
      </c>
      <c r="C6" s="3" t="s">
        <v>8</v>
      </c>
      <c r="D6" s="4">
        <f>12*4</f>
        <v>48</v>
      </c>
      <c r="E6" s="21"/>
      <c r="F6" s="20">
        <f t="shared" ref="F6:F16" si="0">D6*E6</f>
        <v>0</v>
      </c>
    </row>
    <row r="7" spans="1:6" ht="33" x14ac:dyDescent="0.5">
      <c r="A7" s="11">
        <v>2</v>
      </c>
      <c r="B7" s="8" t="s">
        <v>14</v>
      </c>
      <c r="C7" s="3" t="s">
        <v>9</v>
      </c>
      <c r="D7" s="4">
        <f>36*0.2*0.3</f>
        <v>2.16</v>
      </c>
      <c r="E7" s="21"/>
      <c r="F7" s="20">
        <f t="shared" si="0"/>
        <v>0</v>
      </c>
    </row>
    <row r="8" spans="1:6" ht="69" customHeight="1" x14ac:dyDescent="0.5">
      <c r="A8" s="11">
        <v>3</v>
      </c>
      <c r="B8" s="5" t="s">
        <v>15</v>
      </c>
      <c r="C8" s="3" t="s">
        <v>9</v>
      </c>
      <c r="D8" s="4">
        <f>36*0.2*0.3</f>
        <v>2.16</v>
      </c>
      <c r="E8" s="21"/>
      <c r="F8" s="20">
        <f t="shared" si="0"/>
        <v>0</v>
      </c>
    </row>
    <row r="9" spans="1:6" ht="31" customHeight="1" x14ac:dyDescent="0.5">
      <c r="A9" s="11">
        <v>4</v>
      </c>
      <c r="B9" s="5" t="s">
        <v>16</v>
      </c>
      <c r="C9" s="3" t="s">
        <v>9</v>
      </c>
      <c r="D9" s="4">
        <f>12.2*4.2*0.1</f>
        <v>5.1240000000000006</v>
      </c>
      <c r="E9" s="21"/>
      <c r="F9" s="20">
        <f t="shared" ref="F9" si="1">D9*E9</f>
        <v>0</v>
      </c>
    </row>
    <row r="10" spans="1:6" ht="69.5" customHeight="1" x14ac:dyDescent="0.5">
      <c r="A10" s="11">
        <v>5</v>
      </c>
      <c r="B10" s="5" t="s">
        <v>17</v>
      </c>
      <c r="C10" s="3" t="s">
        <v>8</v>
      </c>
      <c r="D10" s="4">
        <f>34*2.4</f>
        <v>81.599999999999994</v>
      </c>
      <c r="E10" s="21"/>
      <c r="F10" s="20">
        <f t="shared" si="0"/>
        <v>0</v>
      </c>
    </row>
    <row r="11" spans="1:6" ht="98" customHeight="1" x14ac:dyDescent="0.5">
      <c r="A11" s="11">
        <v>6</v>
      </c>
      <c r="B11" s="5" t="s">
        <v>21</v>
      </c>
      <c r="C11" s="3" t="s">
        <v>8</v>
      </c>
      <c r="D11" s="10">
        <f>2*(12+4)</f>
        <v>32</v>
      </c>
      <c r="E11" s="22"/>
      <c r="F11" s="20">
        <f t="shared" si="0"/>
        <v>0</v>
      </c>
    </row>
    <row r="12" spans="1:6" s="6" customFormat="1" ht="99" x14ac:dyDescent="0.5">
      <c r="A12" s="11">
        <v>7</v>
      </c>
      <c r="B12" s="7" t="s">
        <v>26</v>
      </c>
      <c r="C12" s="3" t="s">
        <v>8</v>
      </c>
      <c r="D12" s="10">
        <f>2*(14+6)</f>
        <v>40</v>
      </c>
      <c r="E12" s="23"/>
      <c r="F12" s="20">
        <f t="shared" si="0"/>
        <v>0</v>
      </c>
    </row>
    <row r="13" spans="1:6" s="6" customFormat="1" ht="33" x14ac:dyDescent="0.5">
      <c r="A13" s="11">
        <v>8</v>
      </c>
      <c r="B13" s="5" t="s">
        <v>24</v>
      </c>
      <c r="C13" s="3" t="s">
        <v>23</v>
      </c>
      <c r="D13" s="10">
        <v>10</v>
      </c>
      <c r="E13" s="22"/>
      <c r="F13" s="20">
        <f t="shared" si="0"/>
        <v>0</v>
      </c>
    </row>
    <row r="14" spans="1:6" s="6" customFormat="1" ht="33" customHeight="1" x14ac:dyDescent="0.5">
      <c r="A14" s="11">
        <v>9</v>
      </c>
      <c r="B14" s="5" t="s">
        <v>19</v>
      </c>
      <c r="C14" s="3" t="s">
        <v>18</v>
      </c>
      <c r="D14" s="10">
        <v>2</v>
      </c>
      <c r="E14" s="22"/>
      <c r="F14" s="20">
        <f t="shared" ref="F14:F16" si="2">D14*E14</f>
        <v>0</v>
      </c>
    </row>
    <row r="15" spans="1:6" s="6" customFormat="1" ht="103.5" customHeight="1" x14ac:dyDescent="0.5">
      <c r="A15" s="11">
        <v>10</v>
      </c>
      <c r="B15" s="25" t="s">
        <v>25</v>
      </c>
      <c r="C15" s="24" t="s">
        <v>18</v>
      </c>
      <c r="D15" s="26">
        <v>6</v>
      </c>
      <c r="E15" s="24"/>
      <c r="F15" s="24">
        <f t="shared" si="2"/>
        <v>0</v>
      </c>
    </row>
    <row r="16" spans="1:6" s="6" customFormat="1" ht="80" customHeight="1" x14ac:dyDescent="0.5">
      <c r="A16" s="11">
        <v>11</v>
      </c>
      <c r="B16" s="29" t="s">
        <v>22</v>
      </c>
      <c r="C16" s="30" t="s">
        <v>18</v>
      </c>
      <c r="D16" s="31">
        <v>4</v>
      </c>
      <c r="E16" s="24"/>
      <c r="F16" s="24">
        <f>D16*E16</f>
        <v>0</v>
      </c>
    </row>
    <row r="17" spans="1:6" ht="18.5" x14ac:dyDescent="0.5">
      <c r="A17" s="27"/>
      <c r="B17" s="54" t="s">
        <v>40</v>
      </c>
      <c r="C17" s="36" t="s">
        <v>10</v>
      </c>
      <c r="D17" s="37"/>
      <c r="E17" s="38"/>
      <c r="F17" s="28">
        <f>SUM(F6:F16)</f>
        <v>0</v>
      </c>
    </row>
    <row r="18" spans="1:6" ht="18.5" x14ac:dyDescent="0.55000000000000004">
      <c r="A18" s="52" t="s">
        <v>36</v>
      </c>
      <c r="B18" s="19" t="s">
        <v>20</v>
      </c>
      <c r="C18" s="42"/>
      <c r="D18" s="42"/>
      <c r="E18" s="43"/>
      <c r="F18" s="44"/>
    </row>
    <row r="19" spans="1:6" ht="49.5" x14ac:dyDescent="0.5">
      <c r="A19" s="53">
        <v>1</v>
      </c>
      <c r="B19" s="45" t="s">
        <v>27</v>
      </c>
      <c r="C19" s="46" t="s">
        <v>28</v>
      </c>
      <c r="D19" s="56">
        <v>31</v>
      </c>
      <c r="E19" s="47"/>
      <c r="F19" s="55">
        <f>D19*E19</f>
        <v>0</v>
      </c>
    </row>
    <row r="20" spans="1:6" ht="49.5" x14ac:dyDescent="0.5">
      <c r="A20" s="53">
        <v>2</v>
      </c>
      <c r="B20" s="48" t="s">
        <v>29</v>
      </c>
      <c r="C20" s="49" t="s">
        <v>30</v>
      </c>
      <c r="D20" s="57">
        <v>2</v>
      </c>
      <c r="E20" s="50"/>
      <c r="F20" s="55">
        <f t="shared" ref="F20:F24" si="3">D20*E20</f>
        <v>0</v>
      </c>
    </row>
    <row r="21" spans="1:6" ht="49" customHeight="1" x14ac:dyDescent="0.5">
      <c r="A21" s="53">
        <v>3</v>
      </c>
      <c r="B21" s="51" t="s">
        <v>38</v>
      </c>
      <c r="C21" s="49" t="s">
        <v>33</v>
      </c>
      <c r="D21" s="57">
        <f>48*0.1*0.1</f>
        <v>0.48000000000000009</v>
      </c>
      <c r="E21" s="50"/>
      <c r="F21" s="55">
        <f t="shared" si="3"/>
        <v>0</v>
      </c>
    </row>
    <row r="22" spans="1:6" ht="34.5" customHeight="1" x14ac:dyDescent="0.5">
      <c r="A22" s="53">
        <v>4</v>
      </c>
      <c r="B22" s="58" t="s">
        <v>37</v>
      </c>
      <c r="C22" s="49" t="s">
        <v>31</v>
      </c>
      <c r="D22" s="57">
        <v>48</v>
      </c>
      <c r="E22" s="50"/>
      <c r="F22" s="55">
        <f t="shared" si="3"/>
        <v>0</v>
      </c>
    </row>
    <row r="23" spans="1:6" ht="71" customHeight="1" x14ac:dyDescent="0.5">
      <c r="A23" s="53">
        <v>5</v>
      </c>
      <c r="B23" s="48" t="s">
        <v>32</v>
      </c>
      <c r="C23" s="49" t="s">
        <v>33</v>
      </c>
      <c r="D23" s="57">
        <f>31*(0.3*0.3*0.5)</f>
        <v>1.395</v>
      </c>
      <c r="E23" s="50"/>
      <c r="F23" s="55">
        <f t="shared" si="3"/>
        <v>0</v>
      </c>
    </row>
    <row r="24" spans="1:6" ht="71" customHeight="1" x14ac:dyDescent="0.5">
      <c r="A24" s="53">
        <v>6</v>
      </c>
      <c r="B24" s="48" t="s">
        <v>39</v>
      </c>
      <c r="C24" s="49" t="s">
        <v>34</v>
      </c>
      <c r="D24" s="57">
        <v>1</v>
      </c>
      <c r="E24" s="50"/>
      <c r="F24" s="55">
        <f t="shared" si="3"/>
        <v>0</v>
      </c>
    </row>
    <row r="25" spans="1:6" ht="18.5" x14ac:dyDescent="0.5">
      <c r="A25" s="59"/>
      <c r="B25" s="60" t="s">
        <v>41</v>
      </c>
      <c r="C25" s="61" t="s">
        <v>10</v>
      </c>
      <c r="D25" s="61"/>
      <c r="E25" s="61"/>
      <c r="F25" s="62">
        <f>SUM(F19:F24)</f>
        <v>0</v>
      </c>
    </row>
    <row r="26" spans="1:6" ht="18.5" x14ac:dyDescent="0.5">
      <c r="A26" s="63"/>
      <c r="B26" s="64" t="s">
        <v>42</v>
      </c>
      <c r="C26" s="65" t="s">
        <v>11</v>
      </c>
      <c r="D26" s="65"/>
      <c r="E26" s="65"/>
      <c r="F26" s="66">
        <f>SUM(F25+F17)</f>
        <v>0</v>
      </c>
    </row>
  </sheetData>
  <mergeCells count="6">
    <mergeCell ref="C25:E25"/>
    <mergeCell ref="C26:E26"/>
    <mergeCell ref="A1:F1"/>
    <mergeCell ref="A2:F2"/>
    <mergeCell ref="C17:E17"/>
    <mergeCell ref="A3:F3"/>
  </mergeCells>
  <phoneticPr fontId="13"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FD37ED05D9E154892A6A099C58F9D8C" ma:contentTypeVersion="15" ma:contentTypeDescription="Create a new document." ma:contentTypeScope="" ma:versionID="47ccfbe27693fafe98a5019bfc1cdfbf">
  <xsd:schema xmlns:xsd="http://www.w3.org/2001/XMLSchema" xmlns:xs="http://www.w3.org/2001/XMLSchema" xmlns:p="http://schemas.microsoft.com/office/2006/metadata/properties" xmlns:ns3="feeb5f99-7fdb-4766-8a47-ae9e83cb67e9" xmlns:ns4="7aa783e9-3e54-43be-8dc5-2174fac34f2e" targetNamespace="http://schemas.microsoft.com/office/2006/metadata/properties" ma:root="true" ma:fieldsID="4bd4539da9bbaa2c5ec8f182d3c4229b" ns3:_="" ns4:_="">
    <xsd:import namespace="feeb5f99-7fdb-4766-8a47-ae9e83cb67e9"/>
    <xsd:import namespace="7aa783e9-3e54-43be-8dc5-2174fac34f2e"/>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b5f99-7fdb-4766-8a47-ae9e83cb67e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a783e9-3e54-43be-8dc5-2174fac34f2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7aa783e9-3e54-43be-8dc5-2174fac34f2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0A8E2B-F58E-40D2-8F7D-C451C49981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b5f99-7fdb-4766-8a47-ae9e83cb67e9"/>
    <ds:schemaRef ds:uri="7aa783e9-3e54-43be-8dc5-2174fac34f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485139-B5EE-4AA3-A4BF-D1B72BCC1C34}">
  <ds:schemaRefs>
    <ds:schemaRef ds:uri="http://purl.org/dc/terms/"/>
    <ds:schemaRef ds:uri="7aa783e9-3e54-43be-8dc5-2174fac34f2e"/>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feeb5f99-7fdb-4766-8a47-ae9e83cb67e9"/>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01DB459-27BF-4B12-AE69-51A711B4CF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BOQ- BoQ</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Abdihakim Mohamoud Omar</dc:creator>
  <cp:keywords/>
  <dc:description/>
  <cp:lastModifiedBy>Yaxye Aadan</cp:lastModifiedBy>
  <cp:revision/>
  <dcterms:created xsi:type="dcterms:W3CDTF">2022-08-10T08:08:36Z</dcterms:created>
  <dcterms:modified xsi:type="dcterms:W3CDTF">2025-03-17T08:41:34Z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0x010100EFD37ED05D9E154892A6A099C58F9D8C</vt:lpwstr>
  </property>
</Properties>
</file>